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0110"/>
  </bookViews>
  <sheets>
    <sheet name="Blad1" sheetId="1" r:id="rId1"/>
  </sheets>
  <definedNames>
    <definedName name="_xlnm._FilterDatabase" localSheetId="0" hidden="1">Blad1!$B$3:$AV$123</definedName>
    <definedName name="_xlnm.Print_Area" localSheetId="0">Blad1!$A$1:$AW$123</definedName>
    <definedName name="_xlnm.Print_Titles" localSheetId="0">Blad1!$1:$3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07" i="1" l="1"/>
  <c r="AR84" i="1" l="1"/>
  <c r="AR112" i="1"/>
  <c r="AR11" i="1"/>
  <c r="AR16" i="1"/>
  <c r="AR17" i="1"/>
  <c r="AR26" i="1"/>
  <c r="AR31" i="1"/>
  <c r="AR36" i="1"/>
  <c r="P26" i="1"/>
  <c r="P27" i="1"/>
  <c r="P28" i="1"/>
  <c r="P30" i="1"/>
  <c r="P31" i="1"/>
  <c r="P32" i="1"/>
  <c r="P33" i="1"/>
  <c r="P34" i="1"/>
  <c r="P36" i="1"/>
  <c r="P37" i="1"/>
  <c r="P38" i="1"/>
  <c r="P40" i="1"/>
  <c r="P25" i="1"/>
  <c r="P8" i="1"/>
  <c r="P9" i="1"/>
  <c r="P10" i="1"/>
  <c r="P12" i="1"/>
  <c r="P13" i="1"/>
  <c r="P14" i="1"/>
  <c r="P15" i="1"/>
  <c r="P17" i="1"/>
  <c r="P18" i="1"/>
  <c r="P19" i="1"/>
  <c r="P20" i="1"/>
  <c r="P21" i="1"/>
  <c r="P22" i="1"/>
  <c r="P24" i="1"/>
  <c r="P7" i="1"/>
  <c r="AT60" i="1" l="1"/>
  <c r="X12" i="1"/>
  <c r="X13" i="1"/>
  <c r="X14" i="1"/>
  <c r="X15" i="1"/>
  <c r="X17" i="1"/>
  <c r="X18" i="1"/>
  <c r="X19" i="1"/>
  <c r="X20" i="1"/>
  <c r="X21" i="1"/>
  <c r="X22" i="1"/>
  <c r="X24" i="1"/>
  <c r="X25" i="1"/>
  <c r="AG3" i="1"/>
  <c r="AM3" i="1"/>
  <c r="AK3" i="1"/>
  <c r="AH3" i="1"/>
  <c r="AC3" i="1"/>
  <c r="Z3" i="1"/>
  <c r="Y3" i="1"/>
  <c r="AE3" i="1"/>
  <c r="U3" i="1"/>
  <c r="R3" i="1"/>
  <c r="Q3" i="1"/>
  <c r="W3" i="1"/>
  <c r="AP11" i="1" l="1"/>
  <c r="X118" i="1" l="1"/>
  <c r="X112" i="1"/>
  <c r="AP62" i="1" l="1"/>
  <c r="AP63" i="1" s="1"/>
  <c r="AP64" i="1" s="1"/>
  <c r="AP65" i="1" l="1"/>
  <c r="AP66" i="1" l="1"/>
  <c r="O66" i="1" l="1"/>
  <c r="N66" i="1" s="1"/>
  <c r="AP67" i="1"/>
  <c r="AP68" i="1" l="1"/>
  <c r="AP69" i="1" l="1"/>
  <c r="O69" i="1" s="1"/>
  <c r="N69" i="1" s="1"/>
  <c r="AO84" i="1" l="1"/>
  <c r="AP84" i="1"/>
  <c r="AO85" i="1"/>
  <c r="AP85" i="1"/>
  <c r="AO86" i="1"/>
  <c r="AP86" i="1"/>
  <c r="AO87" i="1"/>
  <c r="AP87" i="1"/>
  <c r="AP88" i="1"/>
  <c r="AO89" i="1"/>
  <c r="AP89" i="1"/>
  <c r="AO90" i="1"/>
  <c r="AP90" i="1"/>
  <c r="AO91" i="1"/>
  <c r="AP91" i="1"/>
  <c r="AO92" i="1"/>
  <c r="AP92" i="1"/>
  <c r="AO93" i="1"/>
  <c r="AP93" i="1"/>
  <c r="AP94" i="1"/>
  <c r="AO95" i="1"/>
  <c r="AP95" i="1"/>
  <c r="AO96" i="1"/>
  <c r="AP96" i="1"/>
  <c r="AO97" i="1"/>
  <c r="AP97" i="1"/>
  <c r="AO98" i="1"/>
  <c r="AP98" i="1"/>
  <c r="AO99" i="1"/>
  <c r="AP99" i="1"/>
  <c r="AP100" i="1"/>
  <c r="AO101" i="1"/>
  <c r="AP101" i="1"/>
  <c r="AO102" i="1"/>
  <c r="AP102" i="1"/>
  <c r="AO103" i="1"/>
  <c r="AP103" i="1"/>
  <c r="AO104" i="1"/>
  <c r="AP104" i="1"/>
  <c r="AO105" i="1"/>
  <c r="AP105" i="1"/>
  <c r="AP106" i="1"/>
  <c r="AO107" i="1"/>
  <c r="AP107" i="1"/>
  <c r="AO108" i="1"/>
  <c r="AP108" i="1"/>
  <c r="AO109" i="1"/>
  <c r="AP109" i="1"/>
  <c r="AO110" i="1"/>
  <c r="AP110" i="1"/>
  <c r="AO111" i="1"/>
  <c r="AP111" i="1"/>
  <c r="AO113" i="1"/>
  <c r="AP113" i="1"/>
  <c r="AO114" i="1"/>
  <c r="AP114" i="1"/>
  <c r="AO115" i="1"/>
  <c r="AP115" i="1"/>
  <c r="AO116" i="1"/>
  <c r="AP116" i="1"/>
  <c r="AP117" i="1"/>
  <c r="AO119" i="1"/>
  <c r="AP119" i="1"/>
  <c r="AO120" i="1"/>
  <c r="AP120" i="1"/>
  <c r="AO121" i="1"/>
  <c r="AP121" i="1"/>
  <c r="AO122" i="1"/>
  <c r="AP122" i="1"/>
  <c r="AP123" i="1"/>
  <c r="AP39" i="1"/>
  <c r="AO40" i="1"/>
  <c r="AP40" i="1"/>
  <c r="AO41" i="1"/>
  <c r="AP41" i="1"/>
  <c r="AO42" i="1"/>
  <c r="AP42" i="1"/>
  <c r="AO43" i="1"/>
  <c r="AP43" i="1"/>
  <c r="AO44" i="1"/>
  <c r="AP44" i="1"/>
  <c r="AP45" i="1"/>
  <c r="AO46" i="1"/>
  <c r="AP46" i="1"/>
  <c r="AO47" i="1"/>
  <c r="AP47" i="1"/>
  <c r="AO48" i="1"/>
  <c r="AP48" i="1"/>
  <c r="AP49" i="1"/>
  <c r="AO50" i="1"/>
  <c r="AP50" i="1"/>
  <c r="AP51" i="1"/>
  <c r="AP52" i="1"/>
  <c r="AP53" i="1"/>
  <c r="AP54" i="1"/>
  <c r="AP55" i="1"/>
  <c r="AO56" i="1"/>
  <c r="AP56" i="1"/>
  <c r="O56" i="1" s="1"/>
  <c r="N56" i="1" s="1"/>
  <c r="AO57" i="1"/>
  <c r="AP57" i="1"/>
  <c r="AO58" i="1"/>
  <c r="AP58" i="1"/>
  <c r="AO59" i="1"/>
  <c r="AP59" i="1"/>
  <c r="AP60" i="1"/>
  <c r="AO12" i="1"/>
  <c r="AP12" i="1"/>
  <c r="AO13" i="1"/>
  <c r="AP13" i="1"/>
  <c r="AO14" i="1"/>
  <c r="AP14" i="1"/>
  <c r="AO15" i="1"/>
  <c r="AP15" i="1"/>
  <c r="AP16" i="1"/>
  <c r="AO17" i="1"/>
  <c r="AP17" i="1"/>
  <c r="AO18" i="1"/>
  <c r="AP18" i="1"/>
  <c r="AO19" i="1"/>
  <c r="AP19" i="1"/>
  <c r="AO20" i="1"/>
  <c r="AP20" i="1"/>
  <c r="AO21" i="1"/>
  <c r="AP21" i="1"/>
  <c r="AO22" i="1"/>
  <c r="AP22" i="1"/>
  <c r="AP23" i="1"/>
  <c r="AO24" i="1"/>
  <c r="AP24" i="1"/>
  <c r="AO25" i="1"/>
  <c r="AP25" i="1"/>
  <c r="AO26" i="1"/>
  <c r="AP26" i="1"/>
  <c r="AO27" i="1"/>
  <c r="AP27" i="1"/>
  <c r="AO28" i="1"/>
  <c r="AP28" i="1"/>
  <c r="AP29" i="1"/>
  <c r="AO30" i="1"/>
  <c r="AP30" i="1"/>
  <c r="AO31" i="1"/>
  <c r="AP31" i="1"/>
  <c r="AO32" i="1"/>
  <c r="AP32" i="1"/>
  <c r="AO33" i="1"/>
  <c r="AP33" i="1"/>
  <c r="AO34" i="1"/>
  <c r="AP34" i="1"/>
  <c r="AP35" i="1"/>
  <c r="AO36" i="1"/>
  <c r="AP36" i="1"/>
  <c r="AO37" i="1"/>
  <c r="AP37" i="1"/>
  <c r="AO38" i="1"/>
  <c r="AP38" i="1"/>
  <c r="AP7" i="1"/>
  <c r="AP8" i="1"/>
  <c r="AP9" i="1"/>
  <c r="AP10" i="1"/>
  <c r="AP6" i="1"/>
  <c r="AO7" i="1"/>
  <c r="AO8" i="1"/>
  <c r="AO9" i="1"/>
  <c r="AO10" i="1"/>
  <c r="AO6" i="1"/>
  <c r="AF56" i="1" l="1"/>
  <c r="AT56" i="1"/>
  <c r="AT66" i="1"/>
  <c r="AT69" i="1"/>
  <c r="AT72" i="1"/>
  <c r="AT73" i="1"/>
  <c r="AT74" i="1"/>
  <c r="AT75" i="1"/>
  <c r="AT76" i="1"/>
  <c r="AT77" i="1"/>
  <c r="AT78" i="1"/>
  <c r="AT79" i="1"/>
  <c r="AT80" i="1"/>
  <c r="AR67" i="1"/>
  <c r="AR62" i="1"/>
  <c r="X56" i="1" l="1"/>
  <c r="P56" i="1" s="1"/>
  <c r="AT62" i="1"/>
  <c r="O62" i="1"/>
  <c r="N62" i="1" s="1"/>
  <c r="AT67" i="1"/>
  <c r="O67" i="1"/>
  <c r="N67" i="1" s="1"/>
  <c r="AR15" i="1"/>
  <c r="AT15" i="1" s="1"/>
  <c r="O16" i="1"/>
  <c r="N16" i="1" s="1"/>
  <c r="AR63" i="1"/>
  <c r="AT16" i="1"/>
  <c r="AR68" i="1"/>
  <c r="AT68" i="1" l="1"/>
  <c r="O68" i="1"/>
  <c r="N68" i="1" s="1"/>
  <c r="AR64" i="1"/>
  <c r="O63" i="1"/>
  <c r="N63" i="1" s="1"/>
  <c r="AR14" i="1"/>
  <c r="O15" i="1"/>
  <c r="N15" i="1" s="1"/>
  <c r="AT63" i="1"/>
  <c r="O11" i="1"/>
  <c r="N11" i="1" s="1"/>
  <c r="AT64" i="1" l="1"/>
  <c r="O64" i="1"/>
  <c r="N64" i="1" s="1"/>
  <c r="O14" i="1"/>
  <c r="N14" i="1" s="1"/>
  <c r="AR13" i="1"/>
  <c r="AR12" i="1" s="1"/>
  <c r="AT14" i="1"/>
  <c r="AT11" i="1"/>
  <c r="AR7" i="1"/>
  <c r="O12" i="1" l="1"/>
  <c r="N12" i="1" s="1"/>
  <c r="AT12" i="1"/>
  <c r="O7" i="1"/>
  <c r="N7" i="1" s="1"/>
  <c r="AT13" i="1"/>
  <c r="O13" i="1"/>
  <c r="N13" i="1" s="1"/>
  <c r="AR8" i="1"/>
  <c r="AT7" i="1"/>
  <c r="X7" i="1" l="1"/>
  <c r="O8" i="1"/>
  <c r="N8" i="1" s="1"/>
  <c r="AR113" i="1"/>
  <c r="O6" i="1"/>
  <c r="N6" i="1" s="1"/>
  <c r="AF6" i="1"/>
  <c r="AR123" i="1"/>
  <c r="O123" i="1" s="1"/>
  <c r="N123" i="1" s="1"/>
  <c r="AT6" i="1"/>
  <c r="AR9" i="1"/>
  <c r="AT8" i="1"/>
  <c r="X8" i="1" l="1"/>
  <c r="X6" i="1"/>
  <c r="P6" i="1" s="1"/>
  <c r="O9" i="1"/>
  <c r="N9" i="1" s="1"/>
  <c r="AR10" i="1"/>
  <c r="AT9" i="1"/>
  <c r="AT123" i="1"/>
  <c r="AR122" i="1"/>
  <c r="X9" i="1" l="1"/>
  <c r="AT10" i="1"/>
  <c r="O10" i="1"/>
  <c r="N10" i="1" s="1"/>
  <c r="AF122" i="1"/>
  <c r="O122" i="1"/>
  <c r="N122" i="1" s="1"/>
  <c r="O84" i="1"/>
  <c r="N84" i="1" s="1"/>
  <c r="AF84" i="1"/>
  <c r="AF113" i="1"/>
  <c r="O113" i="1"/>
  <c r="N113" i="1" s="1"/>
  <c r="AR85" i="1"/>
  <c r="AT84" i="1"/>
  <c r="AT113" i="1"/>
  <c r="AR114" i="1"/>
  <c r="AR121" i="1"/>
  <c r="AT122" i="1"/>
  <c r="X10" i="1" l="1"/>
  <c r="X122" i="1"/>
  <c r="P122" i="1" s="1"/>
  <c r="X113" i="1"/>
  <c r="P113" i="1" s="1"/>
  <c r="X84" i="1"/>
  <c r="P84" i="1" s="1"/>
  <c r="AF121" i="1"/>
  <c r="O121" i="1"/>
  <c r="N121" i="1" s="1"/>
  <c r="AF85" i="1"/>
  <c r="O85" i="1"/>
  <c r="N85" i="1" s="1"/>
  <c r="O114" i="1"/>
  <c r="N114" i="1" s="1"/>
  <c r="AF114" i="1"/>
  <c r="AT121" i="1"/>
  <c r="AR120" i="1"/>
  <c r="AR115" i="1"/>
  <c r="AT114" i="1"/>
  <c r="AR86" i="1"/>
  <c r="AT85" i="1"/>
  <c r="X85" i="1" l="1"/>
  <c r="P85" i="1" s="1"/>
  <c r="X121" i="1"/>
  <c r="P121" i="1" s="1"/>
  <c r="X114" i="1"/>
  <c r="P114" i="1" s="1"/>
  <c r="O120" i="1"/>
  <c r="N120" i="1" s="1"/>
  <c r="AF120" i="1"/>
  <c r="O115" i="1"/>
  <c r="N115" i="1" s="1"/>
  <c r="AF115" i="1"/>
  <c r="O86" i="1"/>
  <c r="N86" i="1" s="1"/>
  <c r="AF86" i="1"/>
  <c r="AR87" i="1"/>
  <c r="AT86" i="1"/>
  <c r="AR116" i="1"/>
  <c r="AT115" i="1"/>
  <c r="AR119" i="1"/>
  <c r="AT120" i="1"/>
  <c r="X115" i="1" l="1"/>
  <c r="P115" i="1" s="1"/>
  <c r="X86" i="1"/>
  <c r="P86" i="1" s="1"/>
  <c r="X120" i="1"/>
  <c r="P120" i="1" s="1"/>
  <c r="AT119" i="1"/>
  <c r="AF119" i="1"/>
  <c r="O119" i="1"/>
  <c r="N119" i="1" s="1"/>
  <c r="AF116" i="1"/>
  <c r="O116" i="1"/>
  <c r="N116" i="1" s="1"/>
  <c r="O87" i="1"/>
  <c r="N87" i="1" s="1"/>
  <c r="AF87" i="1"/>
  <c r="AT87" i="1"/>
  <c r="AR88" i="1"/>
  <c r="AR89" i="1" s="1"/>
  <c r="AR117" i="1"/>
  <c r="AT116" i="1"/>
  <c r="X116" i="1" l="1"/>
  <c r="P116" i="1" s="1"/>
  <c r="X119" i="1"/>
  <c r="P119" i="1" s="1"/>
  <c r="X87" i="1"/>
  <c r="P87" i="1" s="1"/>
  <c r="AT117" i="1"/>
  <c r="O117" i="1"/>
  <c r="N117" i="1" s="1"/>
  <c r="O88" i="1"/>
  <c r="N88" i="1" s="1"/>
  <c r="AT88" i="1"/>
  <c r="O89" i="1" l="1"/>
  <c r="N89" i="1" s="1"/>
  <c r="AF89" i="1"/>
  <c r="AT89" i="1"/>
  <c r="AR90" i="1"/>
  <c r="X89" i="1" l="1"/>
  <c r="P89" i="1" s="1"/>
  <c r="O90" i="1"/>
  <c r="N90" i="1" s="1"/>
  <c r="AF90" i="1"/>
  <c r="AR91" i="1"/>
  <c r="AT90" i="1"/>
  <c r="X90" i="1" l="1"/>
  <c r="P90" i="1" s="1"/>
  <c r="AT57" i="1"/>
  <c r="O57" i="1"/>
  <c r="N57" i="1" s="1"/>
  <c r="AF57" i="1"/>
  <c r="AT51" i="1"/>
  <c r="O51" i="1"/>
  <c r="N51" i="1" s="1"/>
  <c r="AF51" i="1"/>
  <c r="O91" i="1"/>
  <c r="N91" i="1" s="1"/>
  <c r="AF91" i="1"/>
  <c r="AT91" i="1"/>
  <c r="AR92" i="1"/>
  <c r="X91" i="1" l="1"/>
  <c r="P91" i="1" s="1"/>
  <c r="X51" i="1"/>
  <c r="P51" i="1" s="1"/>
  <c r="X57" i="1"/>
  <c r="P57" i="1" s="1"/>
  <c r="O46" i="1"/>
  <c r="N46" i="1" s="1"/>
  <c r="AF46" i="1"/>
  <c r="O92" i="1"/>
  <c r="N92" i="1" s="1"/>
  <c r="AF92" i="1"/>
  <c r="O58" i="1"/>
  <c r="N58" i="1" s="1"/>
  <c r="AF58" i="1"/>
  <c r="AR93" i="1"/>
  <c r="AT92" i="1"/>
  <c r="AT46" i="1"/>
  <c r="AT58" i="1"/>
  <c r="X92" i="1" l="1"/>
  <c r="P92" i="1" s="1"/>
  <c r="X46" i="1"/>
  <c r="P46" i="1" s="1"/>
  <c r="X58" i="1"/>
  <c r="P58" i="1" s="1"/>
  <c r="O47" i="1"/>
  <c r="N47" i="1" s="1"/>
  <c r="AF47" i="1"/>
  <c r="O41" i="1"/>
  <c r="N41" i="1" s="1"/>
  <c r="AF41" i="1"/>
  <c r="O93" i="1"/>
  <c r="N93" i="1" s="1"/>
  <c r="AF93" i="1"/>
  <c r="AT52" i="1"/>
  <c r="O52" i="1"/>
  <c r="N52" i="1" s="1"/>
  <c r="AF52" i="1"/>
  <c r="O59" i="1"/>
  <c r="N59" i="1" s="1"/>
  <c r="AF59" i="1"/>
  <c r="AR94" i="1"/>
  <c r="AT93" i="1"/>
  <c r="AT59" i="1"/>
  <c r="AT41" i="1"/>
  <c r="AT47" i="1"/>
  <c r="X93" i="1" l="1"/>
  <c r="P93" i="1" s="1"/>
  <c r="X47" i="1"/>
  <c r="P47" i="1" s="1"/>
  <c r="X41" i="1"/>
  <c r="P41" i="1" s="1"/>
  <c r="X52" i="1"/>
  <c r="P52" i="1" s="1"/>
  <c r="X59" i="1"/>
  <c r="P59" i="1" s="1"/>
  <c r="O48" i="1"/>
  <c r="N48" i="1" s="1"/>
  <c r="AF48" i="1"/>
  <c r="O36" i="1"/>
  <c r="N36" i="1" s="1"/>
  <c r="O42" i="1"/>
  <c r="N42" i="1" s="1"/>
  <c r="AF42" i="1"/>
  <c r="AT53" i="1"/>
  <c r="O53" i="1"/>
  <c r="N53" i="1" s="1"/>
  <c r="AF53" i="1"/>
  <c r="O94" i="1"/>
  <c r="N94" i="1" s="1"/>
  <c r="O60" i="1"/>
  <c r="N60" i="1" s="1"/>
  <c r="AR95" i="1"/>
  <c r="AT94" i="1"/>
  <c r="AT42" i="1"/>
  <c r="AT36" i="1"/>
  <c r="AR37" i="1"/>
  <c r="AT48" i="1"/>
  <c r="X42" i="1" l="1"/>
  <c r="P42" i="1" s="1"/>
  <c r="X36" i="1"/>
  <c r="X48" i="1"/>
  <c r="P48" i="1" s="1"/>
  <c r="X53" i="1"/>
  <c r="P53" i="1" s="1"/>
  <c r="O37" i="1"/>
  <c r="N37" i="1" s="1"/>
  <c r="O49" i="1"/>
  <c r="N49" i="1" s="1"/>
  <c r="O43" i="1"/>
  <c r="N43" i="1" s="1"/>
  <c r="AF43" i="1"/>
  <c r="O31" i="1"/>
  <c r="N31" i="1" s="1"/>
  <c r="O95" i="1"/>
  <c r="N95" i="1" s="1"/>
  <c r="AF95" i="1"/>
  <c r="O54" i="1"/>
  <c r="N54" i="1" s="1"/>
  <c r="AF54" i="1"/>
  <c r="AT95" i="1"/>
  <c r="AR96" i="1"/>
  <c r="AT31" i="1"/>
  <c r="AR32" i="1"/>
  <c r="AR25" i="1"/>
  <c r="AT54" i="1"/>
  <c r="AT43" i="1"/>
  <c r="AT37" i="1"/>
  <c r="AR38" i="1"/>
  <c r="AT49" i="1"/>
  <c r="O25" i="1" l="1"/>
  <c r="N25" i="1" s="1"/>
  <c r="AT25" i="1"/>
  <c r="X95" i="1"/>
  <c r="P95" i="1" s="1"/>
  <c r="X43" i="1"/>
  <c r="P43" i="1" s="1"/>
  <c r="X37" i="1"/>
  <c r="X31" i="1"/>
  <c r="X54" i="1"/>
  <c r="P54" i="1" s="1"/>
  <c r="O26" i="1"/>
  <c r="N26" i="1" s="1"/>
  <c r="O32" i="1"/>
  <c r="N32" i="1" s="1"/>
  <c r="AT50" i="1"/>
  <c r="AF50" i="1"/>
  <c r="O50" i="1"/>
  <c r="N50" i="1" s="1"/>
  <c r="O44" i="1"/>
  <c r="N44" i="1" s="1"/>
  <c r="AF44" i="1"/>
  <c r="O38" i="1"/>
  <c r="N38" i="1" s="1"/>
  <c r="AT55" i="1"/>
  <c r="O55" i="1"/>
  <c r="N55" i="1" s="1"/>
  <c r="O96" i="1"/>
  <c r="N96" i="1" s="1"/>
  <c r="AF96" i="1"/>
  <c r="AT96" i="1"/>
  <c r="AR97" i="1"/>
  <c r="AT44" i="1"/>
  <c r="AT32" i="1"/>
  <c r="AR33" i="1"/>
  <c r="AT26" i="1"/>
  <c r="AR27" i="1"/>
  <c r="AT38" i="1"/>
  <c r="AR39" i="1"/>
  <c r="O17" i="1" l="1"/>
  <c r="N17" i="1" s="1"/>
  <c r="AR18" i="1"/>
  <c r="AT17" i="1"/>
  <c r="X96" i="1"/>
  <c r="P96" i="1" s="1"/>
  <c r="X32" i="1"/>
  <c r="X38" i="1"/>
  <c r="X44" i="1"/>
  <c r="P44" i="1" s="1"/>
  <c r="X26" i="1"/>
  <c r="X50" i="1"/>
  <c r="P50" i="1" s="1"/>
  <c r="O33" i="1"/>
  <c r="N33" i="1" s="1"/>
  <c r="O27" i="1"/>
  <c r="N27" i="1" s="1"/>
  <c r="AT45" i="1"/>
  <c r="O45" i="1"/>
  <c r="N45" i="1" s="1"/>
  <c r="O39" i="1"/>
  <c r="N39" i="1" s="1"/>
  <c r="O97" i="1"/>
  <c r="N97" i="1" s="1"/>
  <c r="AF97" i="1"/>
  <c r="AR98" i="1"/>
  <c r="AT97" i="1"/>
  <c r="AT27" i="1"/>
  <c r="AR28" i="1"/>
  <c r="AT33" i="1"/>
  <c r="AR34" i="1"/>
  <c r="AT39" i="1"/>
  <c r="AR40" i="1"/>
  <c r="AR19" i="1" l="1"/>
  <c r="O18" i="1"/>
  <c r="N18" i="1" s="1"/>
  <c r="AT18" i="1"/>
  <c r="X97" i="1"/>
  <c r="P97" i="1" s="1"/>
  <c r="X33" i="1"/>
  <c r="X27" i="1"/>
  <c r="O34" i="1"/>
  <c r="N34" i="1" s="1"/>
  <c r="AT40" i="1"/>
  <c r="O40" i="1"/>
  <c r="N40" i="1" s="1"/>
  <c r="O28" i="1"/>
  <c r="N28" i="1" s="1"/>
  <c r="O98" i="1"/>
  <c r="N98" i="1" s="1"/>
  <c r="AF98" i="1"/>
  <c r="AR99" i="1"/>
  <c r="AT98" i="1"/>
  <c r="AT34" i="1"/>
  <c r="AR35" i="1"/>
  <c r="AT28" i="1"/>
  <c r="AR29" i="1"/>
  <c r="AR20" i="1" l="1"/>
  <c r="AT19" i="1"/>
  <c r="O19" i="1"/>
  <c r="N19" i="1" s="1"/>
  <c r="X98" i="1"/>
  <c r="P98" i="1" s="1"/>
  <c r="X28" i="1"/>
  <c r="X34" i="1"/>
  <c r="X40" i="1"/>
  <c r="AT35" i="1"/>
  <c r="O35" i="1"/>
  <c r="N35" i="1" s="1"/>
  <c r="O29" i="1"/>
  <c r="N29" i="1" s="1"/>
  <c r="O99" i="1"/>
  <c r="N99" i="1" s="1"/>
  <c r="AF99" i="1"/>
  <c r="AR100" i="1"/>
  <c r="AT99" i="1"/>
  <c r="AT29" i="1"/>
  <c r="AR30" i="1"/>
  <c r="AR21" i="1" l="1"/>
  <c r="O20" i="1"/>
  <c r="N20" i="1" s="1"/>
  <c r="AT20" i="1"/>
  <c r="X99" i="1"/>
  <c r="P99" i="1" s="1"/>
  <c r="AT30" i="1"/>
  <c r="O30" i="1"/>
  <c r="N30" i="1" s="1"/>
  <c r="O100" i="1"/>
  <c r="N100" i="1" s="1"/>
  <c r="AT100" i="1"/>
  <c r="AR101" i="1"/>
  <c r="AR22" i="1" l="1"/>
  <c r="O21" i="1"/>
  <c r="N21" i="1" s="1"/>
  <c r="AT21" i="1"/>
  <c r="X30" i="1"/>
  <c r="O101" i="1"/>
  <c r="N101" i="1" s="1"/>
  <c r="AF101" i="1"/>
  <c r="AR102" i="1"/>
  <c r="AT101" i="1"/>
  <c r="AR23" i="1" l="1"/>
  <c r="AR24" i="1" s="1"/>
  <c r="AT22" i="1"/>
  <c r="O22" i="1"/>
  <c r="N22" i="1" s="1"/>
  <c r="X101" i="1"/>
  <c r="P101" i="1" s="1"/>
  <c r="O102" i="1"/>
  <c r="N102" i="1" s="1"/>
  <c r="AF102" i="1"/>
  <c r="AT102" i="1"/>
  <c r="AR103" i="1"/>
  <c r="O24" i="1" l="1"/>
  <c r="N24" i="1" s="1"/>
  <c r="AT24" i="1"/>
  <c r="O23" i="1"/>
  <c r="N23" i="1" s="1"/>
  <c r="AT23" i="1"/>
  <c r="X102" i="1"/>
  <c r="P102" i="1" s="1"/>
  <c r="O103" i="1"/>
  <c r="N103" i="1" s="1"/>
  <c r="AF103" i="1"/>
  <c r="AT103" i="1"/>
  <c r="AR104" i="1"/>
  <c r="X103" i="1" l="1"/>
  <c r="P103" i="1" s="1"/>
  <c r="O104" i="1"/>
  <c r="N104" i="1" s="1"/>
  <c r="AF104" i="1"/>
  <c r="AT104" i="1"/>
  <c r="AR105" i="1"/>
  <c r="X104" i="1" l="1"/>
  <c r="P104" i="1" s="1"/>
  <c r="O105" i="1"/>
  <c r="N105" i="1" s="1"/>
  <c r="AF105" i="1"/>
  <c r="AT105" i="1"/>
  <c r="AR106" i="1"/>
  <c r="X105" i="1" l="1"/>
  <c r="P105" i="1" s="1"/>
  <c r="O106" i="1"/>
  <c r="N106" i="1" s="1"/>
  <c r="AT106" i="1"/>
  <c r="O107" i="1" l="1"/>
  <c r="N107" i="1" s="1"/>
  <c r="AF107" i="1"/>
  <c r="AR108" i="1"/>
  <c r="AR61" i="1"/>
  <c r="O61" i="1" s="1"/>
  <c r="N61" i="1" s="1"/>
  <c r="AT107" i="1"/>
  <c r="X107" i="1" l="1"/>
  <c r="P107" i="1" s="1"/>
  <c r="O108" i="1"/>
  <c r="N108" i="1" s="1"/>
  <c r="AF108" i="1"/>
  <c r="AR65" i="1"/>
  <c r="AT61" i="1"/>
  <c r="AR109" i="1"/>
  <c r="AT108" i="1"/>
  <c r="X108" i="1" l="1"/>
  <c r="P108" i="1" s="1"/>
  <c r="AT65" i="1"/>
  <c r="O65" i="1"/>
  <c r="N65" i="1" s="1"/>
  <c r="O109" i="1"/>
  <c r="N109" i="1" s="1"/>
  <c r="AF109" i="1"/>
  <c r="AR110" i="1"/>
  <c r="AT109" i="1"/>
  <c r="X109" i="1" l="1"/>
  <c r="P109" i="1" s="1"/>
  <c r="O110" i="1"/>
  <c r="N110" i="1" s="1"/>
  <c r="AF110" i="1"/>
  <c r="AR111" i="1"/>
  <c r="AT110" i="1"/>
  <c r="X110" i="1" l="1"/>
  <c r="P110" i="1" s="1"/>
  <c r="AT111" i="1"/>
  <c r="O111" i="1"/>
  <c r="N111" i="1" s="1"/>
  <c r="AF111" i="1"/>
  <c r="X111" i="1" l="1"/>
  <c r="P111" i="1" s="1"/>
</calcChain>
</file>

<file path=xl/sharedStrings.xml><?xml version="1.0" encoding="utf-8"?>
<sst xmlns="http://schemas.openxmlformats.org/spreadsheetml/2006/main" count="1172" uniqueCount="370">
  <si>
    <t>Czaar Peterstraat</t>
  </si>
  <si>
    <t>huisnummer&gt;Czp&gt;173</t>
  </si>
  <si>
    <t>173 (bg-s) BBOG</t>
  </si>
  <si>
    <t>173-O&amp;H</t>
  </si>
  <si>
    <t>huisnummer&gt;Czp&gt;175</t>
  </si>
  <si>
    <t>175 (bg-s) IBOG</t>
  </si>
  <si>
    <t>175-H</t>
  </si>
  <si>
    <t>huisnummer&gt;Czp&gt;177</t>
  </si>
  <si>
    <t>177 (1v)</t>
  </si>
  <si>
    <t>175-I</t>
  </si>
  <si>
    <t>huisnummer&gt;Czp&gt;179</t>
  </si>
  <si>
    <t>179 (2v)</t>
  </si>
  <si>
    <t>175-II</t>
  </si>
  <si>
    <t>huisnummer&gt;Czp&gt;181</t>
  </si>
  <si>
    <t>181 (3v-4v)</t>
  </si>
  <si>
    <t>175-III&amp;zolder</t>
  </si>
  <si>
    <t>huisnummer&gt;Czp&gt;183</t>
  </si>
  <si>
    <t>183 (1v)</t>
  </si>
  <si>
    <t>177&amp;179-I</t>
  </si>
  <si>
    <t>huisnummer&gt;Czp&gt;185</t>
  </si>
  <si>
    <t>185 (2v)</t>
  </si>
  <si>
    <t>177&amp;179-II</t>
  </si>
  <si>
    <t>huisnummer&gt;Czp&gt;187</t>
  </si>
  <si>
    <t>187 (3v)</t>
  </si>
  <si>
    <t>177&amp;179-III</t>
  </si>
  <si>
    <t>huisnummer&gt;Czp&gt;189</t>
  </si>
  <si>
    <t>189 (4v)</t>
  </si>
  <si>
    <t>177&amp;179 zolder</t>
  </si>
  <si>
    <t>huisnummer&gt;Czp&gt;191</t>
  </si>
  <si>
    <t>191 (bg-s) IBOG</t>
  </si>
  <si>
    <t>177-O&amp;H</t>
  </si>
  <si>
    <t>huisnummer&gt;Czp&gt;193</t>
  </si>
  <si>
    <t>193 (bg-s) IBOG</t>
  </si>
  <si>
    <t>179-O&amp;H</t>
  </si>
  <si>
    <t>huisnummer&gt;Czp&gt;195</t>
  </si>
  <si>
    <t>195 (1v)</t>
  </si>
  <si>
    <t>181&amp;183-I</t>
  </si>
  <si>
    <t>huisnummer&gt;Czp&gt;197</t>
  </si>
  <si>
    <t>197 (2v)</t>
  </si>
  <si>
    <t>181&amp;183-II</t>
  </si>
  <si>
    <t>huisnummer&gt;Czp&gt;199</t>
  </si>
  <si>
    <t>199 (3v)</t>
  </si>
  <si>
    <t>181&amp;183-III</t>
  </si>
  <si>
    <t>huisnummer&gt;Czp&gt;201</t>
  </si>
  <si>
    <t>201 (4v)</t>
  </si>
  <si>
    <t>181&amp;183 zolder</t>
  </si>
  <si>
    <t>huisnummer&gt;Czp&gt;203</t>
  </si>
  <si>
    <t>203 (bg-s) IBOG</t>
  </si>
  <si>
    <t>181-O&amp;H</t>
  </si>
  <si>
    <t>huisnummer&gt;Czp&gt;205</t>
  </si>
  <si>
    <t>205 (bg-s) IBOG</t>
  </si>
  <si>
    <t>183-O&amp;H</t>
  </si>
  <si>
    <t>huisnummer&gt;Czp&gt;207</t>
  </si>
  <si>
    <t>207 (1v)</t>
  </si>
  <si>
    <t>185-I</t>
  </si>
  <si>
    <t>huisnummer&gt;Czp&gt;209</t>
  </si>
  <si>
    <t>209 (2v)</t>
  </si>
  <si>
    <t>185-II</t>
  </si>
  <si>
    <t>huisnummer&gt;Czp&gt;211</t>
  </si>
  <si>
    <t>211 (3v-4v)</t>
  </si>
  <si>
    <t>185-III&amp;zolder</t>
  </si>
  <si>
    <t>huisnummer&gt;Czp&gt;215</t>
  </si>
  <si>
    <t>215 (bg-s) IBOG</t>
  </si>
  <si>
    <t>185-O&amp;H</t>
  </si>
  <si>
    <t>huisnummer&gt;Czp&gt;217</t>
  </si>
  <si>
    <t>217 (bg-s) IBOG</t>
  </si>
  <si>
    <t>huisnummer&gt;Czp&gt;219</t>
  </si>
  <si>
    <t>219 (1v)</t>
  </si>
  <si>
    <t>huisnummer&gt;Czp&gt;221</t>
  </si>
  <si>
    <t>221 (2v)</t>
  </si>
  <si>
    <t>187-II</t>
  </si>
  <si>
    <t>huisnummer&gt;Czp&gt;223</t>
  </si>
  <si>
    <t>223 (3v-4v)</t>
  </si>
  <si>
    <t>huisnummer&gt;Czp&gt;225</t>
  </si>
  <si>
    <t>225 (1v)</t>
  </si>
  <si>
    <t>189-I</t>
  </si>
  <si>
    <t>huisnummer&gt;Czp&gt;227</t>
  </si>
  <si>
    <t>227 (2v)</t>
  </si>
  <si>
    <t>189-II</t>
  </si>
  <si>
    <t>huisnummer&gt;Czp&gt;229</t>
  </si>
  <si>
    <t>229 (3v-4v)</t>
  </si>
  <si>
    <t>189-III&amp;zolder</t>
  </si>
  <si>
    <t>huisnummer&gt;Czp&gt;231</t>
  </si>
  <si>
    <t>231 (bg-s) IBOG</t>
  </si>
  <si>
    <t>189-O&amp;H</t>
  </si>
  <si>
    <t>huisnummer&gt;Czp&gt;233</t>
  </si>
  <si>
    <t>233 (bg-s) IBOG</t>
  </si>
  <si>
    <t>191-O&amp;H</t>
  </si>
  <si>
    <t>huisnummer&gt;Czp&gt;235</t>
  </si>
  <si>
    <t>235 (1v)</t>
  </si>
  <si>
    <t>191-I</t>
  </si>
  <si>
    <t>huisnummer&gt;Czp&gt;237</t>
  </si>
  <si>
    <t>237 (2v)</t>
  </si>
  <si>
    <t>191-II</t>
  </si>
  <si>
    <t>huisnummer&gt;Czp&gt;239</t>
  </si>
  <si>
    <t>239 (3v-4v)</t>
  </si>
  <si>
    <t>191-III&amp;zolder</t>
  </si>
  <si>
    <t>huisnummer&gt;Czp&gt;241</t>
  </si>
  <si>
    <t>241 (1v)</t>
  </si>
  <si>
    <t>193-I</t>
  </si>
  <si>
    <t>huisnummer&gt;Czp&gt;243</t>
  </si>
  <si>
    <t>243 (2v)</t>
  </si>
  <si>
    <t>193-II</t>
  </si>
  <si>
    <t>huisnummer&gt;Czp&gt;245</t>
  </si>
  <si>
    <t>245 (3v-4v)</t>
  </si>
  <si>
    <t>193-III&amp;zolder</t>
  </si>
  <si>
    <t>huisnummer&gt;Czp&gt;247</t>
  </si>
  <si>
    <t>247 (bg-s) IBOG</t>
  </si>
  <si>
    <t>193-O&amp;H</t>
  </si>
  <si>
    <t>huisnummer&gt;Czp&gt;249</t>
  </si>
  <si>
    <t>249 (bg-s) IBOG</t>
  </si>
  <si>
    <t>huisnummer&gt;Czp&gt;251</t>
  </si>
  <si>
    <t>251 (1v)</t>
  </si>
  <si>
    <t>195-I</t>
  </si>
  <si>
    <t>huisnummer&gt;Czp&gt;253</t>
  </si>
  <si>
    <t>253 (2v)</t>
  </si>
  <si>
    <t>195-II</t>
  </si>
  <si>
    <t>huisnummer&gt;Czp&gt;255</t>
  </si>
  <si>
    <t>255 (3v-4v)</t>
  </si>
  <si>
    <t>195-III&amp;zolder</t>
  </si>
  <si>
    <t>huisnummer&gt;Czp&gt;257</t>
  </si>
  <si>
    <t>257 (1v)</t>
  </si>
  <si>
    <t>197-I</t>
  </si>
  <si>
    <t>huisnummer&gt;Czp&gt;259</t>
  </si>
  <si>
    <t>259 (2v)</t>
  </si>
  <si>
    <t>197-II</t>
  </si>
  <si>
    <t>huisnummer&gt;Czp&gt;261</t>
  </si>
  <si>
    <t>261 (3v-4v)</t>
  </si>
  <si>
    <t>197-III&amp;zolder</t>
  </si>
  <si>
    <t>huisnummer&gt;Czp&gt;263</t>
  </si>
  <si>
    <t>263 (bg-s) IBOG</t>
  </si>
  <si>
    <t>197-O&amp;H</t>
  </si>
  <si>
    <t>huisnummer&gt;Czp&gt;199-I</t>
  </si>
  <si>
    <t>huisnummer&gt;Czp&gt;199-II</t>
  </si>
  <si>
    <t>huisnummer&gt;Czp&gt;199-III</t>
  </si>
  <si>
    <t>huisnummer&gt;Czp&gt;199-zolder</t>
  </si>
  <si>
    <t>huisnummer&gt;Czp&gt;201-I</t>
  </si>
  <si>
    <t>huisnummer&gt;Czp&gt;201-II</t>
  </si>
  <si>
    <t>huisnummer&gt;Czp&gt;201-III</t>
  </si>
  <si>
    <t>huisnummer&gt;Czp&gt;201-IIII</t>
  </si>
  <si>
    <t>huisnummer&gt;Czp&gt;168-I</t>
  </si>
  <si>
    <t>huisnummer&gt;Czp&gt;168-II</t>
  </si>
  <si>
    <t>huisnummer&gt;Czp&gt;168-III</t>
  </si>
  <si>
    <t>huisnummer&gt;Czp&gt;168-IIII</t>
  </si>
  <si>
    <t>huisnummer&gt;Czp&gt;170-I</t>
  </si>
  <si>
    <t>huisnummer&gt;Czp&gt;170-II</t>
  </si>
  <si>
    <t>huisnummer&gt;Czp&gt;170-III</t>
  </si>
  <si>
    <t>huisnummer&gt;Czp&gt;170-IIII</t>
  </si>
  <si>
    <t>huisnummer&gt;Czp&gt;168-H</t>
  </si>
  <si>
    <t>huisnummer&gt;Czp&gt;170-H</t>
  </si>
  <si>
    <t>Conradstraat</t>
  </si>
  <si>
    <t>huisnummer&gt;Crd&gt;142</t>
  </si>
  <si>
    <t>142 (bg-s)</t>
  </si>
  <si>
    <t>142-H</t>
  </si>
  <si>
    <t>huisnummer&gt;Crd&gt;144A</t>
  </si>
  <si>
    <t>144A (bg-s)</t>
  </si>
  <si>
    <t>144-H</t>
  </si>
  <si>
    <t>huisnummer&gt;Crd&gt;144B</t>
  </si>
  <si>
    <t>144B (1v)</t>
  </si>
  <si>
    <t>144-I</t>
  </si>
  <si>
    <t>huisnummer&gt;Crd&gt;144C</t>
  </si>
  <si>
    <t>144C (2v)</t>
  </si>
  <si>
    <t>144-II</t>
  </si>
  <si>
    <t>huisnummer&gt;Crd&gt;144D</t>
  </si>
  <si>
    <t>144D (3v-4v)</t>
  </si>
  <si>
    <t>144-III&amp;zolder</t>
  </si>
  <si>
    <t>huisnummer&gt;Crd&gt;146</t>
  </si>
  <si>
    <t>146 (bg-s)</t>
  </si>
  <si>
    <t>146-H</t>
  </si>
  <si>
    <t>huisnummer&gt;Crd&gt;148A</t>
  </si>
  <si>
    <t>148A (bg-s)</t>
  </si>
  <si>
    <t>148-H</t>
  </si>
  <si>
    <t>huisnummer&gt;Crd&gt;148B</t>
  </si>
  <si>
    <t>148B (1v)</t>
  </si>
  <si>
    <t>146&amp;148-I</t>
  </si>
  <si>
    <t>huisnummer&gt;Crd&gt;148C</t>
  </si>
  <si>
    <t>148C (2v)</t>
  </si>
  <si>
    <t>146&amp;148-II</t>
  </si>
  <si>
    <t>huisnummer&gt;Crd&gt;148D</t>
  </si>
  <si>
    <t>148D (3v-4v)</t>
  </si>
  <si>
    <t>146&amp;148-III&amp;zolder</t>
  </si>
  <si>
    <t>huisnummer&gt;Crd&gt;150</t>
  </si>
  <si>
    <t>150 (bg-s)</t>
  </si>
  <si>
    <t>150-H</t>
  </si>
  <si>
    <t>huisnummer&gt;Crd&gt;152A</t>
  </si>
  <si>
    <t>152A (bg-s)</t>
  </si>
  <si>
    <t>152-H</t>
  </si>
  <si>
    <t>huisnummer&gt;Crd&gt;152B</t>
  </si>
  <si>
    <t>152B (1v)</t>
  </si>
  <si>
    <t>150&amp;152-I</t>
  </si>
  <si>
    <t>huisnummer&gt;Crd&gt;152C</t>
  </si>
  <si>
    <t>152C (2v)</t>
  </si>
  <si>
    <t>150&amp;152-II</t>
  </si>
  <si>
    <t>huisnummer&gt;Crd&gt;152D</t>
  </si>
  <si>
    <t>152D (3v-4v)</t>
  </si>
  <si>
    <t>150&amp;152-III&amp;zolder</t>
  </si>
  <si>
    <t>huisnummer&gt;Crd&gt;154</t>
  </si>
  <si>
    <t>154 (bg-s)</t>
  </si>
  <si>
    <t>154-H</t>
  </si>
  <si>
    <t>huisnummer&gt;Crd&gt;156A</t>
  </si>
  <si>
    <t>156A (bg-s)</t>
  </si>
  <si>
    <t>156-H</t>
  </si>
  <si>
    <t>huisnummer&gt;Crd&gt;156B</t>
  </si>
  <si>
    <t>156B (1v)</t>
  </si>
  <si>
    <t>154&amp;156-I</t>
  </si>
  <si>
    <t>huisnummer&gt;Crd&gt;156C</t>
  </si>
  <si>
    <t>156C (2v)</t>
  </si>
  <si>
    <t>154&amp;156-II</t>
  </si>
  <si>
    <t>huisnummer&gt;Crd&gt;156D</t>
  </si>
  <si>
    <t>156D (3v-4v)</t>
  </si>
  <si>
    <t>154&amp;156-III&amp;zolder</t>
  </si>
  <si>
    <t>huisnummer&gt;Crd&gt;158A</t>
  </si>
  <si>
    <t>158A (1v)</t>
  </si>
  <si>
    <t>158-I</t>
  </si>
  <si>
    <t>huisnummer&gt;Crd&gt;158B</t>
  </si>
  <si>
    <t>158B (2v)</t>
  </si>
  <si>
    <t>158-II</t>
  </si>
  <si>
    <t>huisnummer&gt;Crd&gt;158C</t>
  </si>
  <si>
    <t>158C (3v-4v)</t>
  </si>
  <si>
    <t>158-III&amp;IIII</t>
  </si>
  <si>
    <t>huisnummer&gt;Crd&gt;158D</t>
  </si>
  <si>
    <t>158D (bg-s)</t>
  </si>
  <si>
    <t>158-H</t>
  </si>
  <si>
    <t>Lijndenstraat</t>
  </si>
  <si>
    <t>huisnummer&gt;Lnd&gt;11</t>
  </si>
  <si>
    <t>11 (1v)</t>
  </si>
  <si>
    <t>142-I&amp;23-I</t>
  </si>
  <si>
    <t>huisnummer&gt;Lnd&gt;13</t>
  </si>
  <si>
    <t>13 (2v)</t>
  </si>
  <si>
    <t>142-II&amp;23-II</t>
  </si>
  <si>
    <t>huisnummer&gt;Lnd&gt;15</t>
  </si>
  <si>
    <t>15 (3v)</t>
  </si>
  <si>
    <t>142-III&amp;23-III</t>
  </si>
  <si>
    <t>huisnummer&gt;Lnd&gt;17</t>
  </si>
  <si>
    <t>17 (4v)</t>
  </si>
  <si>
    <t>142-zolder&amp;23-zolder</t>
  </si>
  <si>
    <t>huisnummer&gt;Lnd&gt;19</t>
  </si>
  <si>
    <t>19 (1v)</t>
  </si>
  <si>
    <t>173-I&amp;25-I</t>
  </si>
  <si>
    <t>huisnummer&gt;Lnd&gt;21</t>
  </si>
  <si>
    <t>21 (2v)</t>
  </si>
  <si>
    <t>173-II&amp;25-II</t>
  </si>
  <si>
    <t>huisnummer&gt;Lnd&gt;23</t>
  </si>
  <si>
    <t>23 (3v)</t>
  </si>
  <si>
    <t>173-III&amp;25-III</t>
  </si>
  <si>
    <t>huisnummer&gt;Lnd&gt;25</t>
  </si>
  <si>
    <t>25 (4v)</t>
  </si>
  <si>
    <t>173-zolder&amp;25-zolder</t>
  </si>
  <si>
    <t>huisnummer nieuw</t>
  </si>
  <si>
    <t>status</t>
  </si>
  <si>
    <t>woning</t>
  </si>
  <si>
    <t>opmerking</t>
  </si>
  <si>
    <t>CHB-PB</t>
  </si>
  <si>
    <t>buffer</t>
  </si>
  <si>
    <t>PB-EH</t>
  </si>
  <si>
    <t>locatie</t>
  </si>
  <si>
    <t>nr &amp; locatie</t>
  </si>
  <si>
    <t>blok</t>
  </si>
  <si>
    <t>tranche</t>
  </si>
  <si>
    <t>huisnummer &amp; locatie bestaand</t>
  </si>
  <si>
    <t>bouwlaag</t>
  </si>
  <si>
    <t>bezichtiging</t>
  </si>
  <si>
    <t>A</t>
  </si>
  <si>
    <t>B</t>
  </si>
  <si>
    <t>C</t>
  </si>
  <si>
    <t>nog nieuw nummer</t>
  </si>
  <si>
    <t>199-I</t>
  </si>
  <si>
    <t>199-II</t>
  </si>
  <si>
    <t>199-III</t>
  </si>
  <si>
    <t>201-I</t>
  </si>
  <si>
    <t>201-II</t>
  </si>
  <si>
    <t>201-III</t>
  </si>
  <si>
    <t>201-IIII</t>
  </si>
  <si>
    <t>168-I</t>
  </si>
  <si>
    <t>168-II</t>
  </si>
  <si>
    <t>168-III</t>
  </si>
  <si>
    <t>168-IIII</t>
  </si>
  <si>
    <t>170-IIII</t>
  </si>
  <si>
    <t>170-I</t>
  </si>
  <si>
    <t>170-II</t>
  </si>
  <si>
    <t>170-III</t>
  </si>
  <si>
    <t>168-H</t>
  </si>
  <si>
    <t>170-H</t>
  </si>
  <si>
    <t>199 zolder</t>
  </si>
  <si>
    <t>BBOG</t>
  </si>
  <si>
    <t>IBOG</t>
  </si>
  <si>
    <t>W</t>
  </si>
  <si>
    <t>-</t>
  </si>
  <si>
    <t>D</t>
  </si>
  <si>
    <t>E</t>
  </si>
  <si>
    <t>F</t>
  </si>
  <si>
    <t>[dagen]</t>
  </si>
  <si>
    <t>[datum]</t>
  </si>
  <si>
    <t>[nr]</t>
  </si>
  <si>
    <t>3v-4</t>
  </si>
  <si>
    <t>0-H</t>
  </si>
  <si>
    <t>voorlopig</t>
  </si>
  <si>
    <t>straat nieuw</t>
  </si>
  <si>
    <t>huisnr nieuw</t>
  </si>
  <si>
    <t>195-O&amp;H</t>
  </si>
  <si>
    <t>187-O&amp;H</t>
  </si>
  <si>
    <t>ev nieuw nummer</t>
  </si>
  <si>
    <t>199-zolder</t>
  </si>
  <si>
    <t>?</t>
  </si>
  <si>
    <t>steigervrij</t>
  </si>
  <si>
    <t>reggefiber / KPN / UPC</t>
  </si>
  <si>
    <t>trappenhuis</t>
  </si>
  <si>
    <t>T</t>
  </si>
  <si>
    <t>177&amp;179</t>
  </si>
  <si>
    <t>181&amp;183</t>
  </si>
  <si>
    <t>199-201</t>
  </si>
  <si>
    <t>168-170</t>
  </si>
  <si>
    <t>trap</t>
  </si>
  <si>
    <t>154&amp;156</t>
  </si>
  <si>
    <t>146&amp;148</t>
  </si>
  <si>
    <t>150&amp;152</t>
  </si>
  <si>
    <t>bedrijfsruimte</t>
  </si>
  <si>
    <t>144A</t>
  </si>
  <si>
    <t>144B</t>
  </si>
  <si>
    <t>144C</t>
  </si>
  <si>
    <t>144D</t>
  </si>
  <si>
    <t>148A</t>
  </si>
  <si>
    <t>148B</t>
  </si>
  <si>
    <t>148C</t>
  </si>
  <si>
    <t>148D</t>
  </si>
  <si>
    <t>152A</t>
  </si>
  <si>
    <t>152B</t>
  </si>
  <si>
    <t>152C</t>
  </si>
  <si>
    <t>152D</t>
  </si>
  <si>
    <t>156A</t>
  </si>
  <si>
    <t>156B</t>
  </si>
  <si>
    <t>156C</t>
  </si>
  <si>
    <t>156D</t>
  </si>
  <si>
    <t>158A</t>
  </si>
  <si>
    <t>158B</t>
  </si>
  <si>
    <t>158C</t>
  </si>
  <si>
    <t>158D</t>
  </si>
  <si>
    <t>[nr&amp;locatie]</t>
  </si>
  <si>
    <t>adressen nieuw</t>
  </si>
  <si>
    <t>bouwlocaties bestaand</t>
  </si>
  <si>
    <t>oplevering</t>
  </si>
  <si>
    <t>bestaand</t>
  </si>
  <si>
    <t>termijn voorbereiding nuts</t>
  </si>
  <si>
    <t>termijn  voor oplevering</t>
  </si>
  <si>
    <t>,</t>
  </si>
  <si>
    <t>CVZ</t>
  </si>
  <si>
    <t>cvz</t>
  </si>
  <si>
    <t>huur / terugkeerder</t>
  </si>
  <si>
    <t>huur</t>
  </si>
  <si>
    <t>voorbereiding</t>
  </si>
  <si>
    <t>aanvraag</t>
  </si>
  <si>
    <t>offerte</t>
  </si>
  <si>
    <t>factuur</t>
  </si>
  <si>
    <t>opdracht</t>
  </si>
  <si>
    <t>Woningstichting Eigen Haard</t>
  </si>
  <si>
    <t>kenmerk</t>
  </si>
  <si>
    <t>[IOR nr]</t>
  </si>
  <si>
    <t>betaling</t>
  </si>
  <si>
    <t>voorbereiding UV</t>
  </si>
  <si>
    <t>bewaking plandata traject aanvraag offerte t/m uitvoering</t>
  </si>
  <si>
    <t>uitvoering</t>
  </si>
  <si>
    <t>waternet water &amp; vwa &amp; hwa</t>
  </si>
  <si>
    <t>liander / alliander elektra &amp; gas</t>
  </si>
  <si>
    <t>aansluiten</t>
  </si>
  <si>
    <t>Verk -&gt; huur</t>
  </si>
  <si>
    <t>gereed</t>
  </si>
  <si>
    <t>nvt</t>
  </si>
  <si>
    <t>ntb</t>
  </si>
  <si>
    <t>23 cvz</t>
  </si>
  <si>
    <t>25 cvz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</si>
</sst>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\ dd/mm/yyyy"/>
    <numFmt numFmtId="165" formatCode="dd/mm/yy;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2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0" borderId="0" xfId="0" applyAlignment="1">
      <alignment textRotation="90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right" inden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 indent="1"/>
      <protection locked="0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Border="1" applyAlignment="1" applyProtection="1">
      <alignment horizontal="left" indent="1"/>
      <protection locked="0"/>
    </xf>
    <xf numFmtId="0" fontId="5" fillId="0" borderId="0" xfId="0" applyFont="1"/>
    <xf numFmtId="164" fontId="0" fillId="0" borderId="2" xfId="0" applyNumberFormat="1" applyFill="1" applyBorder="1" applyAlignment="1" applyProtection="1">
      <alignment horizontal="left" indent="1"/>
      <protection locked="0"/>
    </xf>
    <xf numFmtId="165" fontId="0" fillId="0" borderId="2" xfId="0" applyNumberFormat="1" applyFill="1" applyBorder="1" applyAlignment="1" applyProtection="1">
      <alignment horizontal="right" indent="1"/>
      <protection locked="0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4" xfId="0" applyBorder="1" applyAlignment="1">
      <alignment textRotation="90"/>
    </xf>
    <xf numFmtId="0" fontId="0" fillId="0" borderId="4" xfId="0" applyBorder="1" applyAlignment="1">
      <alignment horizontal="left" textRotation="90"/>
    </xf>
    <xf numFmtId="0" fontId="0" fillId="0" borderId="5" xfId="0" applyBorder="1" applyAlignment="1">
      <alignment horizontal="left" textRotation="90"/>
    </xf>
    <xf numFmtId="0" fontId="0" fillId="0" borderId="4" xfId="0" applyBorder="1" applyAlignment="1">
      <alignment horizontal="left" indent="1"/>
    </xf>
    <xf numFmtId="0" fontId="6" fillId="0" borderId="4" xfId="0" applyFont="1" applyBorder="1" applyAlignment="1">
      <alignment textRotation="90"/>
    </xf>
    <xf numFmtId="0" fontId="0" fillId="3" borderId="5" xfId="0" applyFill="1" applyBorder="1" applyAlignment="1">
      <alignment textRotation="9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 applyProtection="1">
      <alignment horizontal="left" indent="1"/>
      <protection locked="0"/>
    </xf>
    <xf numFmtId="0" fontId="0" fillId="0" borderId="9" xfId="0" applyFont="1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0" fillId="2" borderId="11" xfId="0" applyFill="1" applyBorder="1" applyAlignment="1" applyProtection="1">
      <alignment horizontal="left" indent="1"/>
      <protection locked="0"/>
    </xf>
    <xf numFmtId="0" fontId="0" fillId="0" borderId="7" xfId="0" applyBorder="1" applyAlignment="1" applyProtection="1">
      <alignment horizontal="left" indent="1"/>
      <protection locked="0"/>
    </xf>
    <xf numFmtId="0" fontId="0" fillId="2" borderId="8" xfId="0" applyFill="1" applyBorder="1" applyAlignment="1" applyProtection="1">
      <alignment horizontal="righ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0" fillId="2" borderId="12" xfId="0" applyFill="1" applyBorder="1" applyAlignment="1" applyProtection="1">
      <alignment horizontal="left" indent="1"/>
      <protection locked="0"/>
    </xf>
    <xf numFmtId="0" fontId="0" fillId="0" borderId="13" xfId="0" applyFill="1" applyBorder="1" applyAlignment="1" applyProtection="1">
      <alignment horizontal="right"/>
      <protection locked="0"/>
    </xf>
    <xf numFmtId="0" fontId="0" fillId="0" borderId="13" xfId="0" applyFill="1" applyBorder="1" applyAlignment="1" applyProtection="1">
      <alignment horizontal="left" inden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right" indent="1"/>
      <protection locked="0"/>
    </xf>
    <xf numFmtId="0" fontId="5" fillId="0" borderId="8" xfId="0" applyFont="1" applyBorder="1" applyProtection="1">
      <protection locked="0"/>
    </xf>
    <xf numFmtId="0" fontId="0" fillId="0" borderId="14" xfId="0" applyFill="1" applyBorder="1" applyAlignment="1" applyProtection="1">
      <alignment horizontal="right" indent="1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2" fillId="0" borderId="7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 indent="1"/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indent="1"/>
      <protection locked="0"/>
    </xf>
    <xf numFmtId="0" fontId="2" fillId="0" borderId="12" xfId="0" applyFont="1" applyFill="1" applyBorder="1" applyAlignment="1" applyProtection="1">
      <alignment horizontal="left" indent="1"/>
      <protection locked="0"/>
    </xf>
    <xf numFmtId="165" fontId="0" fillId="0" borderId="13" xfId="0" applyNumberFormat="1" applyFill="1" applyBorder="1" applyAlignment="1" applyProtection="1">
      <alignment horizontal="right" indent="1"/>
      <protection locked="0"/>
    </xf>
    <xf numFmtId="165" fontId="2" fillId="0" borderId="2" xfId="0" applyNumberFormat="1" applyFont="1" applyFill="1" applyBorder="1" applyAlignment="1" applyProtection="1">
      <alignment horizontal="right" indent="1"/>
      <protection locked="0"/>
    </xf>
    <xf numFmtId="0" fontId="0" fillId="0" borderId="5" xfId="0" applyBorder="1" applyAlignment="1">
      <alignment horizontal="right" inden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/>
    <xf numFmtId="0" fontId="0" fillId="0" borderId="3" xfId="0" applyBorder="1" applyAlignment="1">
      <alignment horizontal="left" indent="1"/>
    </xf>
    <xf numFmtId="0" fontId="0" fillId="0" borderId="5" xfId="0" applyBorder="1" applyAlignment="1">
      <alignment horizontal="center" textRotation="90"/>
    </xf>
    <xf numFmtId="0" fontId="0" fillId="0" borderId="3" xfId="0" applyBorder="1" applyAlignment="1">
      <alignment horizontal="left" wrapText="1" indent="1"/>
    </xf>
    <xf numFmtId="0" fontId="0" fillId="0" borderId="3" xfId="0" applyBorder="1" applyAlignment="1">
      <alignment horizontal="left" textRotation="90"/>
    </xf>
    <xf numFmtId="0" fontId="0" fillId="0" borderId="4" xfId="0" applyBorder="1" applyAlignment="1">
      <alignment horizontal="left" textRotation="90" wrapText="1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7" fillId="0" borderId="9" xfId="0" applyFont="1" applyBorder="1" applyAlignment="1" applyProtection="1">
      <alignment horizontal="left" indent="1"/>
      <protection locked="0"/>
    </xf>
    <xf numFmtId="1" fontId="2" fillId="0" borderId="2" xfId="0" applyNumberFormat="1" applyFont="1" applyFill="1" applyBorder="1" applyAlignment="1" applyProtection="1">
      <alignment horizontal="right" indent="1"/>
      <protection locked="0"/>
    </xf>
    <xf numFmtId="1" fontId="2" fillId="0" borderId="14" xfId="0" applyNumberFormat="1" applyFont="1" applyFill="1" applyBorder="1" applyAlignment="1" applyProtection="1">
      <alignment horizontal="right" indent="1"/>
      <protection locked="0"/>
    </xf>
    <xf numFmtId="165" fontId="2" fillId="4" borderId="2" xfId="0" applyNumberFormat="1" applyFont="1" applyFill="1" applyBorder="1" applyAlignment="1" applyProtection="1">
      <alignment horizontal="right" indent="1"/>
      <protection locked="0"/>
    </xf>
    <xf numFmtId="165" fontId="2" fillId="5" borderId="2" xfId="0" applyNumberFormat="1" applyFont="1" applyFill="1" applyBorder="1" applyAlignment="1" applyProtection="1">
      <alignment horizontal="right" indent="1"/>
      <protection locked="0"/>
    </xf>
    <xf numFmtId="165" fontId="2" fillId="6" borderId="2" xfId="0" applyNumberFormat="1" applyFont="1" applyFill="1" applyBorder="1" applyAlignment="1" applyProtection="1">
      <alignment horizontal="right" indent="1"/>
      <protection locked="0"/>
    </xf>
    <xf numFmtId="164" fontId="0" fillId="7" borderId="2" xfId="0" applyNumberFormat="1" applyFill="1" applyBorder="1" applyAlignment="1" applyProtection="1">
      <alignment horizontal="left" indent="1"/>
      <protection locked="0"/>
    </xf>
    <xf numFmtId="165" fontId="0" fillId="8" borderId="2" xfId="0" applyNumberFormat="1" applyFill="1" applyBorder="1" applyAlignment="1" applyProtection="1">
      <alignment horizontal="right" indent="1"/>
      <protection locked="0"/>
    </xf>
    <xf numFmtId="0" fontId="2" fillId="0" borderId="14" xfId="0" applyFont="1" applyFill="1" applyBorder="1" applyAlignment="1" applyProtection="1">
      <alignment horizontal="left" indent="1"/>
      <protection locked="0"/>
    </xf>
    <xf numFmtId="164" fontId="0" fillId="10" borderId="2" xfId="0" applyNumberFormat="1" applyFill="1" applyBorder="1" applyAlignment="1" applyProtection="1">
      <alignment horizontal="left" indent="1"/>
      <protection locked="0"/>
    </xf>
    <xf numFmtId="165" fontId="0" fillId="9" borderId="2" xfId="0" applyNumberFormat="1" applyFill="1" applyBorder="1" applyAlignment="1" applyProtection="1">
      <alignment horizontal="right" indent="1"/>
      <protection locked="0"/>
    </xf>
    <xf numFmtId="1" fontId="8" fillId="0" borderId="2" xfId="0" applyNumberFormat="1" applyFont="1" applyFill="1" applyBorder="1" applyAlignment="1" applyProtection="1">
      <alignment horizontal="right" indent="1"/>
      <protection locked="0"/>
    </xf>
    <xf numFmtId="0" fontId="0" fillId="0" borderId="9" xfId="0" applyBorder="1" applyAlignment="1" applyProtection="1">
      <alignment horizontal="left"/>
      <protection locked="0"/>
    </xf>
    <xf numFmtId="165" fontId="0" fillId="11" borderId="2" xfId="0" applyNumberFormat="1" applyFill="1" applyBorder="1" applyAlignment="1" applyProtection="1">
      <alignment horizontal="right" indent="1"/>
      <protection locked="0"/>
    </xf>
    <xf numFmtId="164" fontId="0" fillId="12" borderId="2" xfId="0" applyNumberFormat="1" applyFill="1" applyBorder="1" applyAlignment="1" applyProtection="1">
      <alignment horizontal="left" indent="1"/>
      <protection locked="0"/>
    </xf>
    <xf numFmtId="165" fontId="2" fillId="13" borderId="2" xfId="0" applyNumberFormat="1" applyFont="1" applyFill="1" applyBorder="1" applyAlignment="1" applyProtection="1">
      <alignment horizontal="right" indent="1"/>
      <protection locked="0"/>
    </xf>
    <xf numFmtId="165" fontId="2" fillId="14" borderId="2" xfId="0" applyNumberFormat="1" applyFont="1" applyFill="1" applyBorder="1" applyAlignment="1" applyProtection="1">
      <alignment horizontal="right" indent="1"/>
      <protection locked="0"/>
    </xf>
    <xf numFmtId="0" fontId="0" fillId="0" borderId="8" xfId="0" applyFill="1" applyBorder="1" applyAlignment="1" applyProtection="1">
      <alignment horizontal="right" indent="1"/>
      <protection locked="0"/>
    </xf>
    <xf numFmtId="165" fontId="0" fillId="0" borderId="1" xfId="0" applyNumberFormat="1" applyFill="1" applyBorder="1" applyAlignment="1" applyProtection="1">
      <alignment horizontal="right" indent="1"/>
      <protection locked="0"/>
    </xf>
    <xf numFmtId="165" fontId="0" fillId="0" borderId="12" xfId="0" applyNumberFormat="1" applyFill="1" applyBorder="1" applyAlignment="1" applyProtection="1">
      <alignment horizontal="right" indent="1"/>
      <protection locked="0"/>
    </xf>
    <xf numFmtId="0" fontId="0" fillId="0" borderId="0" xfId="0" applyFill="1" applyBorder="1" applyAlignment="1">
      <alignment horizontal="right" indent="1"/>
    </xf>
    <xf numFmtId="0" fontId="0" fillId="0" borderId="4" xfId="0" applyFill="1" applyBorder="1" applyAlignment="1">
      <alignment horizontal="right" indent="1"/>
    </xf>
    <xf numFmtId="0" fontId="0" fillId="0" borderId="0" xfId="0" applyFill="1" applyAlignment="1">
      <alignment horizontal="right" indent="1"/>
    </xf>
    <xf numFmtId="0" fontId="0" fillId="0" borderId="14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7" xfId="0" applyBorder="1" applyAlignment="1">
      <alignment horizontal="left" indent="1"/>
    </xf>
    <xf numFmtId="0" fontId="0" fillId="0" borderId="7" xfId="0" applyBorder="1" applyAlignment="1">
      <alignment textRotation="90"/>
    </xf>
    <xf numFmtId="0" fontId="0" fillId="0" borderId="8" xfId="0" applyBorder="1" applyAlignment="1">
      <alignment horizontal="left" textRotation="90"/>
    </xf>
    <xf numFmtId="0" fontId="0" fillId="0" borderId="6" xfId="0" applyBorder="1" applyAlignment="1">
      <alignment horizontal="left" wrapText="1" indent="1"/>
    </xf>
    <xf numFmtId="0" fontId="0" fillId="0" borderId="8" xfId="0" applyBorder="1" applyAlignment="1">
      <alignment horizontal="center" textRotation="90"/>
    </xf>
    <xf numFmtId="0" fontId="0" fillId="0" borderId="6" xfId="0" applyBorder="1" applyAlignment="1">
      <alignment horizontal="left" textRotation="90"/>
    </xf>
    <xf numFmtId="0" fontId="0" fillId="0" borderId="7" xfId="0" applyBorder="1" applyAlignment="1">
      <alignment horizontal="left" textRotation="90"/>
    </xf>
    <xf numFmtId="0" fontId="0" fillId="0" borderId="7" xfId="0" applyBorder="1" applyAlignment="1">
      <alignment horizontal="left" textRotation="90" wrapText="1"/>
    </xf>
    <xf numFmtId="0" fontId="0" fillId="0" borderId="8" xfId="0" applyBorder="1" applyAlignment="1">
      <alignment horizontal="right" indent="1"/>
    </xf>
    <xf numFmtId="0" fontId="0" fillId="0" borderId="7" xfId="0" applyFill="1" applyBorder="1" applyAlignment="1">
      <alignment horizontal="right" indent="1"/>
    </xf>
    <xf numFmtId="0" fontId="6" fillId="0" borderId="7" xfId="0" applyFont="1" applyBorder="1" applyAlignment="1">
      <alignment textRotation="90"/>
    </xf>
    <xf numFmtId="0" fontId="0" fillId="3" borderId="0" xfId="0" applyFill="1" applyBorder="1" applyAlignment="1">
      <alignment textRotation="90"/>
    </xf>
    <xf numFmtId="0" fontId="0" fillId="0" borderId="7" xfId="0" applyBorder="1" applyAlignment="1">
      <alignment horizontal="left" wrapText="1"/>
    </xf>
    <xf numFmtId="165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left" textRotation="90" wrapText="1"/>
    </xf>
    <xf numFmtId="0" fontId="2" fillId="15" borderId="0" xfId="0" applyFont="1" applyFill="1" applyBorder="1" applyAlignment="1" applyProtection="1">
      <alignment horizontal="left" indent="1"/>
      <protection locked="0"/>
    </xf>
    <xf numFmtId="0" fontId="2" fillId="5" borderId="0" xfId="0" applyFont="1" applyFill="1" applyBorder="1" applyAlignment="1" applyProtection="1">
      <alignment horizontal="left" indent="1"/>
      <protection locked="0"/>
    </xf>
    <xf numFmtId="0" fontId="2" fillId="16" borderId="0" xfId="0" applyFont="1" applyFill="1" applyBorder="1" applyAlignment="1" applyProtection="1">
      <alignment horizontal="left" indent="1"/>
      <protection locked="0"/>
    </xf>
    <xf numFmtId="0" fontId="2" fillId="18" borderId="0" xfId="0" applyFont="1" applyFill="1" applyBorder="1" applyAlignment="1" applyProtection="1">
      <alignment horizontal="left" indent="1"/>
      <protection locked="0"/>
    </xf>
    <xf numFmtId="165" fontId="2" fillId="15" borderId="2" xfId="0" applyNumberFormat="1" applyFont="1" applyFill="1" applyBorder="1" applyAlignment="1" applyProtection="1">
      <alignment horizontal="right" indent="1"/>
      <protection locked="0"/>
    </xf>
    <xf numFmtId="165" fontId="2" fillId="3" borderId="2" xfId="0" applyNumberFormat="1" applyFont="1" applyFill="1" applyBorder="1" applyAlignment="1" applyProtection="1">
      <alignment horizontal="right" indent="1"/>
      <protection locked="0"/>
    </xf>
    <xf numFmtId="165" fontId="2" fillId="19" borderId="2" xfId="0" applyNumberFormat="1" applyFont="1" applyFill="1" applyBorder="1" applyAlignment="1" applyProtection="1">
      <alignment horizontal="right" indent="1"/>
      <protection locked="0"/>
    </xf>
    <xf numFmtId="164" fontId="0" fillId="3" borderId="2" xfId="0" applyNumberFormat="1" applyFill="1" applyBorder="1" applyAlignment="1" applyProtection="1">
      <alignment horizontal="left" indent="1"/>
      <protection locked="0"/>
    </xf>
    <xf numFmtId="0" fontId="2" fillId="3" borderId="0" xfId="0" applyFont="1" applyFill="1" applyBorder="1" applyAlignment="1" applyProtection="1">
      <alignment horizontal="left" indent="1"/>
      <protection locked="0"/>
    </xf>
    <xf numFmtId="0" fontId="2" fillId="20" borderId="0" xfId="0" applyFont="1" applyFill="1" applyBorder="1" applyAlignment="1" applyProtection="1">
      <alignment horizontal="left" indent="1"/>
      <protection locked="0"/>
    </xf>
    <xf numFmtId="0" fontId="2" fillId="21" borderId="0" xfId="0" applyFont="1" applyFill="1" applyBorder="1" applyAlignment="1" applyProtection="1">
      <alignment horizontal="left" indent="1"/>
      <protection locked="0"/>
    </xf>
    <xf numFmtId="0" fontId="2" fillId="18" borderId="11" xfId="0" applyFont="1" applyFill="1" applyBorder="1" applyAlignment="1" applyProtection="1">
      <alignment horizontal="left" indent="1"/>
      <protection locked="0"/>
    </xf>
    <xf numFmtId="165" fontId="2" fillId="15" borderId="14" xfId="0" applyNumberFormat="1" applyFont="1" applyFill="1" applyBorder="1" applyAlignment="1" applyProtection="1">
      <alignment horizontal="right" indent="1"/>
      <protection locked="0"/>
    </xf>
    <xf numFmtId="165" fontId="2" fillId="17" borderId="2" xfId="0" applyNumberFormat="1" applyFont="1" applyFill="1" applyBorder="1" applyAlignment="1" applyProtection="1">
      <alignment horizontal="right" indent="1"/>
      <protection locked="0"/>
    </xf>
    <xf numFmtId="165" fontId="2" fillId="22" borderId="2" xfId="0" applyNumberFormat="1" applyFont="1" applyFill="1" applyBorder="1" applyAlignment="1" applyProtection="1">
      <alignment horizontal="right" indent="1"/>
      <protection locked="0"/>
    </xf>
    <xf numFmtId="164" fontId="0" fillId="18" borderId="2" xfId="0" applyNumberFormat="1" applyFill="1" applyBorder="1" applyAlignment="1" applyProtection="1">
      <alignment horizontal="left" indent="1"/>
      <protection locked="0"/>
    </xf>
    <xf numFmtId="165" fontId="0" fillId="18" borderId="2" xfId="0" applyNumberFormat="1" applyFill="1" applyBorder="1" applyAlignment="1" applyProtection="1">
      <alignment horizontal="right" indent="1"/>
      <protection locked="0"/>
    </xf>
    <xf numFmtId="165" fontId="0" fillId="3" borderId="2" xfId="0" applyNumberFormat="1" applyFill="1" applyBorder="1" applyAlignment="1" applyProtection="1">
      <alignment horizontal="right" indent="1"/>
      <protection locked="0"/>
    </xf>
    <xf numFmtId="164" fontId="0" fillId="17" borderId="2" xfId="0" applyNumberFormat="1" applyFill="1" applyBorder="1" applyAlignment="1" applyProtection="1">
      <alignment horizontal="left" indent="1"/>
      <protection locked="0"/>
    </xf>
    <xf numFmtId="165" fontId="0" fillId="17" borderId="2" xfId="0" applyNumberFormat="1" applyFill="1" applyBorder="1" applyAlignment="1" applyProtection="1">
      <alignment horizontal="right" indent="1"/>
      <protection locked="0"/>
    </xf>
    <xf numFmtId="164" fontId="0" fillId="22" borderId="2" xfId="0" applyNumberFormat="1" applyFill="1" applyBorder="1" applyAlignment="1" applyProtection="1">
      <alignment horizontal="left" indent="1"/>
      <protection locked="0"/>
    </xf>
    <xf numFmtId="165" fontId="0" fillId="22" borderId="2" xfId="0" applyNumberFormat="1" applyFill="1" applyBorder="1" applyAlignment="1" applyProtection="1">
      <alignment horizontal="right" indent="1"/>
      <protection locked="0"/>
    </xf>
    <xf numFmtId="164" fontId="0" fillId="18" borderId="2" xfId="0" applyNumberFormat="1" applyFill="1" applyBorder="1" applyAlignment="1">
      <alignment horizontal="left" indent="1"/>
    </xf>
    <xf numFmtId="164" fontId="0" fillId="18" borderId="14" xfId="0" applyNumberFormat="1" applyFill="1" applyBorder="1" applyAlignment="1">
      <alignment horizontal="left" indent="1"/>
    </xf>
    <xf numFmtId="165" fontId="0" fillId="18" borderId="14" xfId="0" applyNumberFormat="1" applyFill="1" applyBorder="1" applyAlignment="1" applyProtection="1">
      <alignment horizontal="right" indent="1"/>
      <protection locked="0"/>
    </xf>
  </cellXfs>
  <cellStyles count="1">
    <cellStyle name="Standaard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23"/>
  <sheetViews>
    <sheetView tabSelected="1" workbookViewId="0">
      <pane xSplit="6" ySplit="5" topLeftCell="G6" activePane="bottomRight" state="frozen"/>
      <selection pane="topRight" activeCell="G1" sqref="G1"/>
      <selection pane="bottomLeft" activeCell="A4" sqref="A4"/>
      <selection pane="bottomRight" activeCell="A3" sqref="A3"/>
    </sheetView>
  </sheetViews>
  <sheetFormatPr defaultColWidth="12.5703125" defaultRowHeight="15" x14ac:dyDescent="0.25"/>
  <cols>
    <col min="1" max="1" width="1.7109375" customWidth="1"/>
    <col min="2" max="3" width="3.7109375" style="7" customWidth="1"/>
    <col min="4" max="4" width="6.7109375" customWidth="1"/>
    <col min="5" max="5" width="21.7109375" customWidth="1"/>
    <col min="6" max="6" width="10.42578125" hidden="1" customWidth="1"/>
    <col min="7" max="7" width="11.7109375" style="17" customWidth="1"/>
    <col min="8" max="8" width="6.7109375" style="6" customWidth="1"/>
    <col min="9" max="9" width="21.7109375" customWidth="1"/>
    <col min="10" max="10" width="27.7109375" hidden="1" customWidth="1"/>
    <col min="11" max="12" width="4.7109375" customWidth="1"/>
    <col min="13" max="13" width="1.7109375" customWidth="1"/>
    <col min="14" max="16" width="10.7109375" customWidth="1"/>
    <col min="17" max="22" width="10.7109375" hidden="1" customWidth="1"/>
    <col min="23" max="24" width="10.7109375" customWidth="1"/>
    <col min="25" max="30" width="10.7109375" hidden="1" customWidth="1"/>
    <col min="31" max="32" width="10.7109375" customWidth="1"/>
    <col min="33" max="38" width="10.7109375" hidden="1" customWidth="1"/>
    <col min="39" max="42" width="10.7109375" customWidth="1"/>
    <col min="43" max="43" width="12.7109375" style="5" customWidth="1"/>
    <col min="44" max="44" width="17.28515625" style="17" customWidth="1"/>
    <col min="45" max="45" width="8.7109375" style="7" customWidth="1"/>
    <col min="46" max="46" width="12.7109375" style="6" customWidth="1"/>
    <col min="47" max="47" width="12.7109375" style="99" hidden="1" customWidth="1"/>
    <col min="48" max="48" width="24.7109375" style="14" customWidth="1"/>
    <col min="49" max="49" width="3.7109375" customWidth="1"/>
    <col min="298" max="298" width="0" hidden="1" customWidth="1"/>
    <col min="299" max="299" width="76.5703125" customWidth="1"/>
    <col min="300" max="301" width="24.42578125" customWidth="1"/>
    <col min="302" max="302" width="25.7109375" customWidth="1"/>
    <col min="303" max="303" width="25.85546875" customWidth="1"/>
    <col min="304" max="304" width="20.85546875" customWidth="1"/>
    <col min="554" max="554" width="0" hidden="1" customWidth="1"/>
    <col min="555" max="555" width="76.5703125" customWidth="1"/>
    <col min="556" max="557" width="24.42578125" customWidth="1"/>
    <col min="558" max="558" width="25.7109375" customWidth="1"/>
    <col min="559" max="559" width="25.85546875" customWidth="1"/>
    <col min="560" max="560" width="20.85546875" customWidth="1"/>
    <col min="810" max="810" width="0" hidden="1" customWidth="1"/>
    <col min="811" max="811" width="76.5703125" customWidth="1"/>
    <col min="812" max="813" width="24.42578125" customWidth="1"/>
    <col min="814" max="814" width="25.7109375" customWidth="1"/>
    <col min="815" max="815" width="25.85546875" customWidth="1"/>
    <col min="816" max="816" width="20.85546875" customWidth="1"/>
    <col min="1066" max="1066" width="0" hidden="1" customWidth="1"/>
    <col min="1067" max="1067" width="76.5703125" customWidth="1"/>
    <col min="1068" max="1069" width="24.42578125" customWidth="1"/>
    <col min="1070" max="1070" width="25.7109375" customWidth="1"/>
    <col min="1071" max="1071" width="25.85546875" customWidth="1"/>
    <col min="1072" max="1072" width="20.85546875" customWidth="1"/>
    <col min="1322" max="1322" width="0" hidden="1" customWidth="1"/>
    <col min="1323" max="1323" width="76.5703125" customWidth="1"/>
    <col min="1324" max="1325" width="24.42578125" customWidth="1"/>
    <col min="1326" max="1326" width="25.7109375" customWidth="1"/>
    <col min="1327" max="1327" width="25.85546875" customWidth="1"/>
    <col min="1328" max="1328" width="20.85546875" customWidth="1"/>
    <col min="1578" max="1578" width="0" hidden="1" customWidth="1"/>
    <col min="1579" max="1579" width="76.5703125" customWidth="1"/>
    <col min="1580" max="1581" width="24.42578125" customWidth="1"/>
    <col min="1582" max="1582" width="25.7109375" customWidth="1"/>
    <col min="1583" max="1583" width="25.85546875" customWidth="1"/>
    <col min="1584" max="1584" width="20.85546875" customWidth="1"/>
    <col min="1834" max="1834" width="0" hidden="1" customWidth="1"/>
    <col min="1835" max="1835" width="76.5703125" customWidth="1"/>
    <col min="1836" max="1837" width="24.42578125" customWidth="1"/>
    <col min="1838" max="1838" width="25.7109375" customWidth="1"/>
    <col min="1839" max="1839" width="25.85546875" customWidth="1"/>
    <col min="1840" max="1840" width="20.85546875" customWidth="1"/>
    <col min="2090" max="2090" width="0" hidden="1" customWidth="1"/>
    <col min="2091" max="2091" width="76.5703125" customWidth="1"/>
    <col min="2092" max="2093" width="24.42578125" customWidth="1"/>
    <col min="2094" max="2094" width="25.7109375" customWidth="1"/>
    <col min="2095" max="2095" width="25.85546875" customWidth="1"/>
    <col min="2096" max="2096" width="20.85546875" customWidth="1"/>
    <col min="2346" max="2346" width="0" hidden="1" customWidth="1"/>
    <col min="2347" max="2347" width="76.5703125" customWidth="1"/>
    <col min="2348" max="2349" width="24.42578125" customWidth="1"/>
    <col min="2350" max="2350" width="25.7109375" customWidth="1"/>
    <col min="2351" max="2351" width="25.85546875" customWidth="1"/>
    <col min="2352" max="2352" width="20.85546875" customWidth="1"/>
    <col min="2602" max="2602" width="0" hidden="1" customWidth="1"/>
    <col min="2603" max="2603" width="76.5703125" customWidth="1"/>
    <col min="2604" max="2605" width="24.42578125" customWidth="1"/>
    <col min="2606" max="2606" width="25.7109375" customWidth="1"/>
    <col min="2607" max="2607" width="25.85546875" customWidth="1"/>
    <col min="2608" max="2608" width="20.85546875" customWidth="1"/>
    <col min="2858" max="2858" width="0" hidden="1" customWidth="1"/>
    <col min="2859" max="2859" width="76.5703125" customWidth="1"/>
    <col min="2860" max="2861" width="24.42578125" customWidth="1"/>
    <col min="2862" max="2862" width="25.7109375" customWidth="1"/>
    <col min="2863" max="2863" width="25.85546875" customWidth="1"/>
    <col min="2864" max="2864" width="20.85546875" customWidth="1"/>
    <col min="3114" max="3114" width="0" hidden="1" customWidth="1"/>
    <col min="3115" max="3115" width="76.5703125" customWidth="1"/>
    <col min="3116" max="3117" width="24.42578125" customWidth="1"/>
    <col min="3118" max="3118" width="25.7109375" customWidth="1"/>
    <col min="3119" max="3119" width="25.85546875" customWidth="1"/>
    <col min="3120" max="3120" width="20.85546875" customWidth="1"/>
    <col min="3370" max="3370" width="0" hidden="1" customWidth="1"/>
    <col min="3371" max="3371" width="76.5703125" customWidth="1"/>
    <col min="3372" max="3373" width="24.42578125" customWidth="1"/>
    <col min="3374" max="3374" width="25.7109375" customWidth="1"/>
    <col min="3375" max="3375" width="25.85546875" customWidth="1"/>
    <col min="3376" max="3376" width="20.85546875" customWidth="1"/>
    <col min="3626" max="3626" width="0" hidden="1" customWidth="1"/>
    <col min="3627" max="3627" width="76.5703125" customWidth="1"/>
    <col min="3628" max="3629" width="24.42578125" customWidth="1"/>
    <col min="3630" max="3630" width="25.7109375" customWidth="1"/>
    <col min="3631" max="3631" width="25.85546875" customWidth="1"/>
    <col min="3632" max="3632" width="20.85546875" customWidth="1"/>
    <col min="3882" max="3882" width="0" hidden="1" customWidth="1"/>
    <col min="3883" max="3883" width="76.5703125" customWidth="1"/>
    <col min="3884" max="3885" width="24.42578125" customWidth="1"/>
    <col min="3886" max="3886" width="25.7109375" customWidth="1"/>
    <col min="3887" max="3887" width="25.85546875" customWidth="1"/>
    <col min="3888" max="3888" width="20.85546875" customWidth="1"/>
    <col min="4138" max="4138" width="0" hidden="1" customWidth="1"/>
    <col min="4139" max="4139" width="76.5703125" customWidth="1"/>
    <col min="4140" max="4141" width="24.42578125" customWidth="1"/>
    <col min="4142" max="4142" width="25.7109375" customWidth="1"/>
    <col min="4143" max="4143" width="25.85546875" customWidth="1"/>
    <col min="4144" max="4144" width="20.85546875" customWidth="1"/>
    <col min="4394" max="4394" width="0" hidden="1" customWidth="1"/>
    <col min="4395" max="4395" width="76.5703125" customWidth="1"/>
    <col min="4396" max="4397" width="24.42578125" customWidth="1"/>
    <col min="4398" max="4398" width="25.7109375" customWidth="1"/>
    <col min="4399" max="4399" width="25.85546875" customWidth="1"/>
    <col min="4400" max="4400" width="20.85546875" customWidth="1"/>
    <col min="4650" max="4650" width="0" hidden="1" customWidth="1"/>
    <col min="4651" max="4651" width="76.5703125" customWidth="1"/>
    <col min="4652" max="4653" width="24.42578125" customWidth="1"/>
    <col min="4654" max="4654" width="25.7109375" customWidth="1"/>
    <col min="4655" max="4655" width="25.85546875" customWidth="1"/>
    <col min="4656" max="4656" width="20.85546875" customWidth="1"/>
    <col min="4906" max="4906" width="0" hidden="1" customWidth="1"/>
    <col min="4907" max="4907" width="76.5703125" customWidth="1"/>
    <col min="4908" max="4909" width="24.42578125" customWidth="1"/>
    <col min="4910" max="4910" width="25.7109375" customWidth="1"/>
    <col min="4911" max="4911" width="25.85546875" customWidth="1"/>
    <col min="4912" max="4912" width="20.85546875" customWidth="1"/>
    <col min="5162" max="5162" width="0" hidden="1" customWidth="1"/>
    <col min="5163" max="5163" width="76.5703125" customWidth="1"/>
    <col min="5164" max="5165" width="24.42578125" customWidth="1"/>
    <col min="5166" max="5166" width="25.7109375" customWidth="1"/>
    <col min="5167" max="5167" width="25.85546875" customWidth="1"/>
    <col min="5168" max="5168" width="20.85546875" customWidth="1"/>
    <col min="5418" max="5418" width="0" hidden="1" customWidth="1"/>
    <col min="5419" max="5419" width="76.5703125" customWidth="1"/>
    <col min="5420" max="5421" width="24.42578125" customWidth="1"/>
    <col min="5422" max="5422" width="25.7109375" customWidth="1"/>
    <col min="5423" max="5423" width="25.85546875" customWidth="1"/>
    <col min="5424" max="5424" width="20.85546875" customWidth="1"/>
    <col min="5674" max="5674" width="0" hidden="1" customWidth="1"/>
    <col min="5675" max="5675" width="76.5703125" customWidth="1"/>
    <col min="5676" max="5677" width="24.42578125" customWidth="1"/>
    <col min="5678" max="5678" width="25.7109375" customWidth="1"/>
    <col min="5679" max="5679" width="25.85546875" customWidth="1"/>
    <col min="5680" max="5680" width="20.85546875" customWidth="1"/>
    <col min="5930" max="5930" width="0" hidden="1" customWidth="1"/>
    <col min="5931" max="5931" width="76.5703125" customWidth="1"/>
    <col min="5932" max="5933" width="24.42578125" customWidth="1"/>
    <col min="5934" max="5934" width="25.7109375" customWidth="1"/>
    <col min="5935" max="5935" width="25.85546875" customWidth="1"/>
    <col min="5936" max="5936" width="20.85546875" customWidth="1"/>
    <col min="6186" max="6186" width="0" hidden="1" customWidth="1"/>
    <col min="6187" max="6187" width="76.5703125" customWidth="1"/>
    <col min="6188" max="6189" width="24.42578125" customWidth="1"/>
    <col min="6190" max="6190" width="25.7109375" customWidth="1"/>
    <col min="6191" max="6191" width="25.85546875" customWidth="1"/>
    <col min="6192" max="6192" width="20.85546875" customWidth="1"/>
    <col min="6442" max="6442" width="0" hidden="1" customWidth="1"/>
    <col min="6443" max="6443" width="76.5703125" customWidth="1"/>
    <col min="6444" max="6445" width="24.42578125" customWidth="1"/>
    <col min="6446" max="6446" width="25.7109375" customWidth="1"/>
    <col min="6447" max="6447" width="25.85546875" customWidth="1"/>
    <col min="6448" max="6448" width="20.85546875" customWidth="1"/>
    <col min="6698" max="6698" width="0" hidden="1" customWidth="1"/>
    <col min="6699" max="6699" width="76.5703125" customWidth="1"/>
    <col min="6700" max="6701" width="24.42578125" customWidth="1"/>
    <col min="6702" max="6702" width="25.7109375" customWidth="1"/>
    <col min="6703" max="6703" width="25.85546875" customWidth="1"/>
    <col min="6704" max="6704" width="20.85546875" customWidth="1"/>
    <col min="6954" max="6954" width="0" hidden="1" customWidth="1"/>
    <col min="6955" max="6955" width="76.5703125" customWidth="1"/>
    <col min="6956" max="6957" width="24.42578125" customWidth="1"/>
    <col min="6958" max="6958" width="25.7109375" customWidth="1"/>
    <col min="6959" max="6959" width="25.85546875" customWidth="1"/>
    <col min="6960" max="6960" width="20.85546875" customWidth="1"/>
    <col min="7210" max="7210" width="0" hidden="1" customWidth="1"/>
    <col min="7211" max="7211" width="76.5703125" customWidth="1"/>
    <col min="7212" max="7213" width="24.42578125" customWidth="1"/>
    <col min="7214" max="7214" width="25.7109375" customWidth="1"/>
    <col min="7215" max="7215" width="25.85546875" customWidth="1"/>
    <col min="7216" max="7216" width="20.85546875" customWidth="1"/>
    <col min="7466" max="7466" width="0" hidden="1" customWidth="1"/>
    <col min="7467" max="7467" width="76.5703125" customWidth="1"/>
    <col min="7468" max="7469" width="24.42578125" customWidth="1"/>
    <col min="7470" max="7470" width="25.7109375" customWidth="1"/>
    <col min="7471" max="7471" width="25.85546875" customWidth="1"/>
    <col min="7472" max="7472" width="20.85546875" customWidth="1"/>
    <col min="7722" max="7722" width="0" hidden="1" customWidth="1"/>
    <col min="7723" max="7723" width="76.5703125" customWidth="1"/>
    <col min="7724" max="7725" width="24.42578125" customWidth="1"/>
    <col min="7726" max="7726" width="25.7109375" customWidth="1"/>
    <col min="7727" max="7727" width="25.85546875" customWidth="1"/>
    <col min="7728" max="7728" width="20.85546875" customWidth="1"/>
    <col min="7978" max="7978" width="0" hidden="1" customWidth="1"/>
    <col min="7979" max="7979" width="76.5703125" customWidth="1"/>
    <col min="7980" max="7981" width="24.42578125" customWidth="1"/>
    <col min="7982" max="7982" width="25.7109375" customWidth="1"/>
    <col min="7983" max="7983" width="25.85546875" customWidth="1"/>
    <col min="7984" max="7984" width="20.85546875" customWidth="1"/>
    <col min="8234" max="8234" width="0" hidden="1" customWidth="1"/>
    <col min="8235" max="8235" width="76.5703125" customWidth="1"/>
    <col min="8236" max="8237" width="24.42578125" customWidth="1"/>
    <col min="8238" max="8238" width="25.7109375" customWidth="1"/>
    <col min="8239" max="8239" width="25.85546875" customWidth="1"/>
    <col min="8240" max="8240" width="20.85546875" customWidth="1"/>
    <col min="8490" max="8490" width="0" hidden="1" customWidth="1"/>
    <col min="8491" max="8491" width="76.5703125" customWidth="1"/>
    <col min="8492" max="8493" width="24.42578125" customWidth="1"/>
    <col min="8494" max="8494" width="25.7109375" customWidth="1"/>
    <col min="8495" max="8495" width="25.85546875" customWidth="1"/>
    <col min="8496" max="8496" width="20.85546875" customWidth="1"/>
    <col min="8746" max="8746" width="0" hidden="1" customWidth="1"/>
    <col min="8747" max="8747" width="76.5703125" customWidth="1"/>
    <col min="8748" max="8749" width="24.42578125" customWidth="1"/>
    <col min="8750" max="8750" width="25.7109375" customWidth="1"/>
    <col min="8751" max="8751" width="25.85546875" customWidth="1"/>
    <col min="8752" max="8752" width="20.85546875" customWidth="1"/>
    <col min="9002" max="9002" width="0" hidden="1" customWidth="1"/>
    <col min="9003" max="9003" width="76.5703125" customWidth="1"/>
    <col min="9004" max="9005" width="24.42578125" customWidth="1"/>
    <col min="9006" max="9006" width="25.7109375" customWidth="1"/>
    <col min="9007" max="9007" width="25.85546875" customWidth="1"/>
    <col min="9008" max="9008" width="20.85546875" customWidth="1"/>
    <col min="9258" max="9258" width="0" hidden="1" customWidth="1"/>
    <col min="9259" max="9259" width="76.5703125" customWidth="1"/>
    <col min="9260" max="9261" width="24.42578125" customWidth="1"/>
    <col min="9262" max="9262" width="25.7109375" customWidth="1"/>
    <col min="9263" max="9263" width="25.85546875" customWidth="1"/>
    <col min="9264" max="9264" width="20.85546875" customWidth="1"/>
    <col min="9514" max="9514" width="0" hidden="1" customWidth="1"/>
    <col min="9515" max="9515" width="76.5703125" customWidth="1"/>
    <col min="9516" max="9517" width="24.42578125" customWidth="1"/>
    <col min="9518" max="9518" width="25.7109375" customWidth="1"/>
    <col min="9519" max="9519" width="25.85546875" customWidth="1"/>
    <col min="9520" max="9520" width="20.85546875" customWidth="1"/>
    <col min="9770" max="9770" width="0" hidden="1" customWidth="1"/>
    <col min="9771" max="9771" width="76.5703125" customWidth="1"/>
    <col min="9772" max="9773" width="24.42578125" customWidth="1"/>
    <col min="9774" max="9774" width="25.7109375" customWidth="1"/>
    <col min="9775" max="9775" width="25.85546875" customWidth="1"/>
    <col min="9776" max="9776" width="20.85546875" customWidth="1"/>
    <col min="10026" max="10026" width="0" hidden="1" customWidth="1"/>
    <col min="10027" max="10027" width="76.5703125" customWidth="1"/>
    <col min="10028" max="10029" width="24.42578125" customWidth="1"/>
    <col min="10030" max="10030" width="25.7109375" customWidth="1"/>
    <col min="10031" max="10031" width="25.85546875" customWidth="1"/>
    <col min="10032" max="10032" width="20.85546875" customWidth="1"/>
    <col min="10282" max="10282" width="0" hidden="1" customWidth="1"/>
    <col min="10283" max="10283" width="76.5703125" customWidth="1"/>
    <col min="10284" max="10285" width="24.42578125" customWidth="1"/>
    <col min="10286" max="10286" width="25.7109375" customWidth="1"/>
    <col min="10287" max="10287" width="25.85546875" customWidth="1"/>
    <col min="10288" max="10288" width="20.85546875" customWidth="1"/>
    <col min="10538" max="10538" width="0" hidden="1" customWidth="1"/>
    <col min="10539" max="10539" width="76.5703125" customWidth="1"/>
    <col min="10540" max="10541" width="24.42578125" customWidth="1"/>
    <col min="10542" max="10542" width="25.7109375" customWidth="1"/>
    <col min="10543" max="10543" width="25.85546875" customWidth="1"/>
    <col min="10544" max="10544" width="20.85546875" customWidth="1"/>
    <col min="10794" max="10794" width="0" hidden="1" customWidth="1"/>
    <col min="10795" max="10795" width="76.5703125" customWidth="1"/>
    <col min="10796" max="10797" width="24.42578125" customWidth="1"/>
    <col min="10798" max="10798" width="25.7109375" customWidth="1"/>
    <col min="10799" max="10799" width="25.85546875" customWidth="1"/>
    <col min="10800" max="10800" width="20.85546875" customWidth="1"/>
    <col min="11050" max="11050" width="0" hidden="1" customWidth="1"/>
    <col min="11051" max="11051" width="76.5703125" customWidth="1"/>
    <col min="11052" max="11053" width="24.42578125" customWidth="1"/>
    <col min="11054" max="11054" width="25.7109375" customWidth="1"/>
    <col min="11055" max="11055" width="25.85546875" customWidth="1"/>
    <col min="11056" max="11056" width="20.85546875" customWidth="1"/>
    <col min="11306" max="11306" width="0" hidden="1" customWidth="1"/>
    <col min="11307" max="11307" width="76.5703125" customWidth="1"/>
    <col min="11308" max="11309" width="24.42578125" customWidth="1"/>
    <col min="11310" max="11310" width="25.7109375" customWidth="1"/>
    <col min="11311" max="11311" width="25.85546875" customWidth="1"/>
    <col min="11312" max="11312" width="20.85546875" customWidth="1"/>
    <col min="11562" max="11562" width="0" hidden="1" customWidth="1"/>
    <col min="11563" max="11563" width="76.5703125" customWidth="1"/>
    <col min="11564" max="11565" width="24.42578125" customWidth="1"/>
    <col min="11566" max="11566" width="25.7109375" customWidth="1"/>
    <col min="11567" max="11567" width="25.85546875" customWidth="1"/>
    <col min="11568" max="11568" width="20.85546875" customWidth="1"/>
    <col min="11818" max="11818" width="0" hidden="1" customWidth="1"/>
    <col min="11819" max="11819" width="76.5703125" customWidth="1"/>
    <col min="11820" max="11821" width="24.42578125" customWidth="1"/>
    <col min="11822" max="11822" width="25.7109375" customWidth="1"/>
    <col min="11823" max="11823" width="25.85546875" customWidth="1"/>
    <col min="11824" max="11824" width="20.85546875" customWidth="1"/>
    <col min="12074" max="12074" width="0" hidden="1" customWidth="1"/>
    <col min="12075" max="12075" width="76.5703125" customWidth="1"/>
    <col min="12076" max="12077" width="24.42578125" customWidth="1"/>
    <col min="12078" max="12078" width="25.7109375" customWidth="1"/>
    <col min="12079" max="12079" width="25.85546875" customWidth="1"/>
    <col min="12080" max="12080" width="20.85546875" customWidth="1"/>
    <col min="12330" max="12330" width="0" hidden="1" customWidth="1"/>
    <col min="12331" max="12331" width="76.5703125" customWidth="1"/>
    <col min="12332" max="12333" width="24.42578125" customWidth="1"/>
    <col min="12334" max="12334" width="25.7109375" customWidth="1"/>
    <col min="12335" max="12335" width="25.85546875" customWidth="1"/>
    <col min="12336" max="12336" width="20.85546875" customWidth="1"/>
    <col min="12586" max="12586" width="0" hidden="1" customWidth="1"/>
    <col min="12587" max="12587" width="76.5703125" customWidth="1"/>
    <col min="12588" max="12589" width="24.42578125" customWidth="1"/>
    <col min="12590" max="12590" width="25.7109375" customWidth="1"/>
    <col min="12591" max="12591" width="25.85546875" customWidth="1"/>
    <col min="12592" max="12592" width="20.85546875" customWidth="1"/>
    <col min="12842" max="12842" width="0" hidden="1" customWidth="1"/>
    <col min="12843" max="12843" width="76.5703125" customWidth="1"/>
    <col min="12844" max="12845" width="24.42578125" customWidth="1"/>
    <col min="12846" max="12846" width="25.7109375" customWidth="1"/>
    <col min="12847" max="12847" width="25.85546875" customWidth="1"/>
    <col min="12848" max="12848" width="20.85546875" customWidth="1"/>
    <col min="13098" max="13098" width="0" hidden="1" customWidth="1"/>
    <col min="13099" max="13099" width="76.5703125" customWidth="1"/>
    <col min="13100" max="13101" width="24.42578125" customWidth="1"/>
    <col min="13102" max="13102" width="25.7109375" customWidth="1"/>
    <col min="13103" max="13103" width="25.85546875" customWidth="1"/>
    <col min="13104" max="13104" width="20.85546875" customWidth="1"/>
    <col min="13354" max="13354" width="0" hidden="1" customWidth="1"/>
    <col min="13355" max="13355" width="76.5703125" customWidth="1"/>
    <col min="13356" max="13357" width="24.42578125" customWidth="1"/>
    <col min="13358" max="13358" width="25.7109375" customWidth="1"/>
    <col min="13359" max="13359" width="25.85546875" customWidth="1"/>
    <col min="13360" max="13360" width="20.85546875" customWidth="1"/>
    <col min="13610" max="13610" width="0" hidden="1" customWidth="1"/>
    <col min="13611" max="13611" width="76.5703125" customWidth="1"/>
    <col min="13612" max="13613" width="24.42578125" customWidth="1"/>
    <col min="13614" max="13614" width="25.7109375" customWidth="1"/>
    <col min="13615" max="13615" width="25.85546875" customWidth="1"/>
    <col min="13616" max="13616" width="20.85546875" customWidth="1"/>
    <col min="13866" max="13866" width="0" hidden="1" customWidth="1"/>
    <col min="13867" max="13867" width="76.5703125" customWidth="1"/>
    <col min="13868" max="13869" width="24.42578125" customWidth="1"/>
    <col min="13870" max="13870" width="25.7109375" customWidth="1"/>
    <col min="13871" max="13871" width="25.85546875" customWidth="1"/>
    <col min="13872" max="13872" width="20.85546875" customWidth="1"/>
    <col min="14122" max="14122" width="0" hidden="1" customWidth="1"/>
    <col min="14123" max="14123" width="76.5703125" customWidth="1"/>
    <col min="14124" max="14125" width="24.42578125" customWidth="1"/>
    <col min="14126" max="14126" width="25.7109375" customWidth="1"/>
    <col min="14127" max="14127" width="25.85546875" customWidth="1"/>
    <col min="14128" max="14128" width="20.85546875" customWidth="1"/>
    <col min="14378" max="14378" width="0" hidden="1" customWidth="1"/>
    <col min="14379" max="14379" width="76.5703125" customWidth="1"/>
    <col min="14380" max="14381" width="24.42578125" customWidth="1"/>
    <col min="14382" max="14382" width="25.7109375" customWidth="1"/>
    <col min="14383" max="14383" width="25.85546875" customWidth="1"/>
    <col min="14384" max="14384" width="20.85546875" customWidth="1"/>
    <col min="14634" max="14634" width="0" hidden="1" customWidth="1"/>
    <col min="14635" max="14635" width="76.5703125" customWidth="1"/>
    <col min="14636" max="14637" width="24.42578125" customWidth="1"/>
    <col min="14638" max="14638" width="25.7109375" customWidth="1"/>
    <col min="14639" max="14639" width="25.85546875" customWidth="1"/>
    <col min="14640" max="14640" width="20.85546875" customWidth="1"/>
    <col min="14890" max="14890" width="0" hidden="1" customWidth="1"/>
    <col min="14891" max="14891" width="76.5703125" customWidth="1"/>
    <col min="14892" max="14893" width="24.42578125" customWidth="1"/>
    <col min="14894" max="14894" width="25.7109375" customWidth="1"/>
    <col min="14895" max="14895" width="25.85546875" customWidth="1"/>
    <col min="14896" max="14896" width="20.85546875" customWidth="1"/>
    <col min="15146" max="15146" width="0" hidden="1" customWidth="1"/>
    <col min="15147" max="15147" width="76.5703125" customWidth="1"/>
    <col min="15148" max="15149" width="24.42578125" customWidth="1"/>
    <col min="15150" max="15150" width="25.7109375" customWidth="1"/>
    <col min="15151" max="15151" width="25.85546875" customWidth="1"/>
    <col min="15152" max="15152" width="20.85546875" customWidth="1"/>
    <col min="15402" max="15402" width="0" hidden="1" customWidth="1"/>
    <col min="15403" max="15403" width="76.5703125" customWidth="1"/>
    <col min="15404" max="15405" width="24.42578125" customWidth="1"/>
    <col min="15406" max="15406" width="25.7109375" customWidth="1"/>
    <col min="15407" max="15407" width="25.85546875" customWidth="1"/>
    <col min="15408" max="15408" width="20.85546875" customWidth="1"/>
    <col min="15658" max="15658" width="0" hidden="1" customWidth="1"/>
    <col min="15659" max="15659" width="76.5703125" customWidth="1"/>
    <col min="15660" max="15661" width="24.42578125" customWidth="1"/>
    <col min="15662" max="15662" width="25.7109375" customWidth="1"/>
    <col min="15663" max="15663" width="25.85546875" customWidth="1"/>
    <col min="15664" max="15664" width="20.85546875" customWidth="1"/>
    <col min="15914" max="15914" width="0" hidden="1" customWidth="1"/>
    <col min="15915" max="15915" width="76.5703125" customWidth="1"/>
    <col min="15916" max="15917" width="24.42578125" customWidth="1"/>
    <col min="15918" max="15918" width="25.7109375" customWidth="1"/>
    <col min="15919" max="15919" width="25.85546875" customWidth="1"/>
    <col min="15920" max="15920" width="20.85546875" customWidth="1"/>
    <col min="16170" max="16170" width="0" hidden="1" customWidth="1"/>
    <col min="16171" max="16171" width="76.5703125" customWidth="1"/>
    <col min="16172" max="16173" width="24.42578125" customWidth="1"/>
    <col min="16174" max="16174" width="25.7109375" customWidth="1"/>
    <col min="16175" max="16175" width="25.85546875" customWidth="1"/>
    <col min="16176" max="16176" width="20.85546875" customWidth="1"/>
  </cols>
  <sheetData>
    <row r="1" spans="1:49" ht="27.6" customHeight="1" x14ac:dyDescent="0.25">
      <c r="B1" s="71" t="s">
        <v>338</v>
      </c>
      <c r="C1" s="23"/>
      <c r="D1" s="70"/>
      <c r="E1" s="70"/>
      <c r="F1" s="70"/>
      <c r="G1" s="23"/>
      <c r="H1" s="66"/>
      <c r="I1" s="71" t="s">
        <v>339</v>
      </c>
      <c r="J1" s="68"/>
      <c r="K1" s="68"/>
      <c r="L1" s="69"/>
      <c r="N1" s="71" t="s">
        <v>358</v>
      </c>
      <c r="O1" s="68"/>
      <c r="P1" s="71" t="s">
        <v>359</v>
      </c>
      <c r="Q1" s="23"/>
      <c r="R1" s="23"/>
      <c r="S1" s="23"/>
      <c r="T1" s="23"/>
      <c r="U1" s="23"/>
      <c r="V1" s="23"/>
      <c r="W1" s="23"/>
      <c r="X1" s="68"/>
      <c r="Y1" s="68"/>
      <c r="Z1" s="68"/>
      <c r="AA1" s="68"/>
      <c r="AB1" s="68"/>
      <c r="AC1" s="68"/>
      <c r="AD1" s="68"/>
      <c r="AE1" s="68"/>
      <c r="AF1" s="69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71" t="s">
        <v>340</v>
      </c>
      <c r="AR1" s="23"/>
      <c r="AS1" s="67"/>
      <c r="AT1" s="66"/>
      <c r="AU1" s="97"/>
    </row>
    <row r="2" spans="1:49" ht="27.6" customHeight="1" x14ac:dyDescent="0.25">
      <c r="B2" s="71"/>
      <c r="C2" s="23"/>
      <c r="D2" s="70"/>
      <c r="E2" s="70"/>
      <c r="F2" s="70"/>
      <c r="G2" s="23"/>
      <c r="H2" s="66"/>
      <c r="I2" s="71"/>
      <c r="J2" s="68"/>
      <c r="K2" s="68"/>
      <c r="L2" s="69"/>
      <c r="N2" s="71" t="s">
        <v>349</v>
      </c>
      <c r="O2" s="68"/>
      <c r="P2" s="71"/>
      <c r="Q2" s="23"/>
      <c r="R2" s="23"/>
      <c r="S2" s="23"/>
      <c r="T2" s="23"/>
      <c r="U2" s="23"/>
      <c r="V2" s="23"/>
      <c r="W2" s="23"/>
      <c r="X2" s="68"/>
      <c r="Y2" s="68"/>
      <c r="Z2" s="68"/>
      <c r="AA2" s="68"/>
      <c r="AB2" s="68"/>
      <c r="AC2" s="68"/>
      <c r="AD2" s="68"/>
      <c r="AE2" s="68"/>
      <c r="AF2" s="69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71" t="s">
        <v>340</v>
      </c>
      <c r="AR2" s="23"/>
      <c r="AS2" s="67"/>
      <c r="AT2" s="66"/>
      <c r="AU2" s="97"/>
    </row>
    <row r="3" spans="1:49" s="4" customFormat="1" ht="90" customHeight="1" x14ac:dyDescent="0.25">
      <c r="B3" s="18" t="s">
        <v>250</v>
      </c>
      <c r="C3" s="19" t="s">
        <v>306</v>
      </c>
      <c r="D3" s="19" t="s">
        <v>316</v>
      </c>
      <c r="E3" s="23" t="s">
        <v>297</v>
      </c>
      <c r="F3" s="20" t="s">
        <v>298</v>
      </c>
      <c r="G3" s="75" t="s">
        <v>248</v>
      </c>
      <c r="H3" s="22" t="s">
        <v>260</v>
      </c>
      <c r="I3" s="73" t="s">
        <v>259</v>
      </c>
      <c r="J3" s="20" t="s">
        <v>256</v>
      </c>
      <c r="K3" s="19" t="s">
        <v>258</v>
      </c>
      <c r="L3" s="72" t="s">
        <v>257</v>
      </c>
      <c r="N3" s="74" t="s">
        <v>261</v>
      </c>
      <c r="O3" s="21" t="s">
        <v>304</v>
      </c>
      <c r="P3" s="75" t="s">
        <v>305</v>
      </c>
      <c r="Q3" s="75" t="str">
        <f>P3</f>
        <v>reggefiber / KPN / UPC</v>
      </c>
      <c r="R3" s="75" t="str">
        <f>P3</f>
        <v>reggefiber / KPN / UPC</v>
      </c>
      <c r="S3" s="75" t="s">
        <v>354</v>
      </c>
      <c r="T3" s="75" t="s">
        <v>354</v>
      </c>
      <c r="U3" s="75" t="str">
        <f>P3</f>
        <v>reggefiber / KPN / UPC</v>
      </c>
      <c r="V3" s="75" t="s">
        <v>354</v>
      </c>
      <c r="W3" s="75" t="str">
        <f>P3</f>
        <v>reggefiber / KPN / UPC</v>
      </c>
      <c r="X3" s="75" t="s">
        <v>362</v>
      </c>
      <c r="Y3" s="75" t="str">
        <f>X3</f>
        <v>liander / alliander elektra &amp; gas</v>
      </c>
      <c r="Z3" s="75" t="str">
        <f>X3</f>
        <v>liander / alliander elektra &amp; gas</v>
      </c>
      <c r="AA3" s="75" t="s">
        <v>354</v>
      </c>
      <c r="AB3" s="75" t="s">
        <v>354</v>
      </c>
      <c r="AC3" s="75" t="str">
        <f>X3</f>
        <v>liander / alliander elektra &amp; gas</v>
      </c>
      <c r="AD3" s="75" t="s">
        <v>354</v>
      </c>
      <c r="AE3" s="75" t="str">
        <f>X3</f>
        <v>liander / alliander elektra &amp; gas</v>
      </c>
      <c r="AF3" s="119" t="s">
        <v>361</v>
      </c>
      <c r="AG3" s="119" t="str">
        <f>AF3</f>
        <v>waternet water &amp; vwa &amp; hwa</v>
      </c>
      <c r="AH3" s="119" t="str">
        <f>AF3</f>
        <v>waternet water &amp; vwa &amp; hwa</v>
      </c>
      <c r="AI3" s="75" t="s">
        <v>354</v>
      </c>
      <c r="AJ3" s="75" t="s">
        <v>354</v>
      </c>
      <c r="AK3" s="119" t="str">
        <f>AF3</f>
        <v>waternet water &amp; vwa &amp; hwa</v>
      </c>
      <c r="AL3" s="75" t="s">
        <v>354</v>
      </c>
      <c r="AM3" s="75" t="str">
        <f>AF3</f>
        <v>waternet water &amp; vwa &amp; hwa</v>
      </c>
      <c r="AN3" s="75"/>
      <c r="AO3" s="75" t="s">
        <v>342</v>
      </c>
      <c r="AP3" s="75" t="s">
        <v>343</v>
      </c>
      <c r="AQ3" s="74" t="s">
        <v>249</v>
      </c>
      <c r="AR3" s="23" t="s">
        <v>252</v>
      </c>
      <c r="AS3" s="19" t="s">
        <v>253</v>
      </c>
      <c r="AT3" s="66" t="s">
        <v>254</v>
      </c>
      <c r="AU3" s="98"/>
      <c r="AV3" s="24" t="s">
        <v>251</v>
      </c>
      <c r="AW3" s="25"/>
    </row>
    <row r="4" spans="1:49" s="4" customFormat="1" ht="15.75" customHeight="1" x14ac:dyDescent="0.25">
      <c r="B4" s="103"/>
      <c r="C4" s="104"/>
      <c r="D4" s="104"/>
      <c r="E4" s="105"/>
      <c r="F4" s="106"/>
      <c r="G4" s="105"/>
      <c r="H4" s="107"/>
      <c r="I4" s="108"/>
      <c r="J4" s="106"/>
      <c r="K4" s="104"/>
      <c r="L4" s="109"/>
      <c r="N4" s="110"/>
      <c r="O4" s="111"/>
      <c r="P4" s="117" t="s">
        <v>350</v>
      </c>
      <c r="Q4" s="117" t="s">
        <v>355</v>
      </c>
      <c r="R4" s="117" t="s">
        <v>351</v>
      </c>
      <c r="S4" s="117" t="s">
        <v>353</v>
      </c>
      <c r="T4" s="117" t="s">
        <v>353</v>
      </c>
      <c r="U4" s="117" t="s">
        <v>352</v>
      </c>
      <c r="V4" s="117" t="s">
        <v>357</v>
      </c>
      <c r="W4" s="117" t="s">
        <v>360</v>
      </c>
      <c r="X4" s="117" t="s">
        <v>350</v>
      </c>
      <c r="Y4" s="117" t="s">
        <v>355</v>
      </c>
      <c r="Z4" s="117" t="s">
        <v>351</v>
      </c>
      <c r="AA4" s="117" t="s">
        <v>353</v>
      </c>
      <c r="AB4" s="117" t="s">
        <v>353</v>
      </c>
      <c r="AC4" s="117" t="s">
        <v>352</v>
      </c>
      <c r="AD4" s="117" t="s">
        <v>357</v>
      </c>
      <c r="AE4" s="117" t="s">
        <v>360</v>
      </c>
      <c r="AF4" s="117" t="s">
        <v>350</v>
      </c>
      <c r="AG4" s="117" t="s">
        <v>355</v>
      </c>
      <c r="AH4" s="117" t="s">
        <v>351</v>
      </c>
      <c r="AI4" s="117" t="s">
        <v>353</v>
      </c>
      <c r="AJ4" s="117" t="s">
        <v>353</v>
      </c>
      <c r="AK4" s="117" t="s">
        <v>352</v>
      </c>
      <c r="AL4" s="117" t="s">
        <v>357</v>
      </c>
      <c r="AM4" s="117" t="s">
        <v>360</v>
      </c>
      <c r="AN4" s="117" t="s">
        <v>363</v>
      </c>
      <c r="AO4" s="112"/>
      <c r="AP4" s="112"/>
      <c r="AQ4" s="110"/>
      <c r="AR4" s="105"/>
      <c r="AS4" s="104"/>
      <c r="AT4" s="113"/>
      <c r="AU4" s="114"/>
      <c r="AV4" s="115"/>
      <c r="AW4" s="116"/>
    </row>
    <row r="5" spans="1:49" s="2" customFormat="1" ht="15.75" x14ac:dyDescent="0.25">
      <c r="A5" s="26"/>
      <c r="B5" s="27"/>
      <c r="C5" s="28"/>
      <c r="D5" s="29"/>
      <c r="E5" s="37"/>
      <c r="F5" s="38" t="s">
        <v>248</v>
      </c>
      <c r="G5" s="43" t="s">
        <v>293</v>
      </c>
      <c r="H5" s="44"/>
      <c r="I5" s="57" t="s">
        <v>337</v>
      </c>
      <c r="J5" s="58" t="s">
        <v>255</v>
      </c>
      <c r="K5" s="58"/>
      <c r="L5" s="59"/>
      <c r="M5" s="1"/>
      <c r="N5" s="64" t="s">
        <v>292</v>
      </c>
      <c r="O5" s="64" t="s">
        <v>292</v>
      </c>
      <c r="P5" s="64" t="s">
        <v>292</v>
      </c>
      <c r="Q5" s="118" t="s">
        <v>293</v>
      </c>
      <c r="R5" s="64" t="s">
        <v>292</v>
      </c>
      <c r="S5" s="64" t="s">
        <v>356</v>
      </c>
      <c r="T5" s="64" t="s">
        <v>292</v>
      </c>
      <c r="U5" s="64" t="s">
        <v>292</v>
      </c>
      <c r="V5" s="64" t="s">
        <v>292</v>
      </c>
      <c r="W5" s="64" t="s">
        <v>292</v>
      </c>
      <c r="X5" s="64" t="s">
        <v>292</v>
      </c>
      <c r="Y5" s="118" t="s">
        <v>293</v>
      </c>
      <c r="Z5" s="64" t="s">
        <v>292</v>
      </c>
      <c r="AA5" s="64" t="s">
        <v>356</v>
      </c>
      <c r="AB5" s="64" t="s">
        <v>292</v>
      </c>
      <c r="AC5" s="64" t="s">
        <v>292</v>
      </c>
      <c r="AD5" s="64" t="s">
        <v>292</v>
      </c>
      <c r="AE5" s="64" t="s">
        <v>292</v>
      </c>
      <c r="AF5" s="64" t="s">
        <v>292</v>
      </c>
      <c r="AG5" s="118" t="s">
        <v>293</v>
      </c>
      <c r="AH5" s="64" t="s">
        <v>292</v>
      </c>
      <c r="AI5" s="64" t="s">
        <v>356</v>
      </c>
      <c r="AJ5" s="64" t="s">
        <v>292</v>
      </c>
      <c r="AK5" s="64" t="s">
        <v>292</v>
      </c>
      <c r="AL5" s="64" t="s">
        <v>292</v>
      </c>
      <c r="AM5" s="64" t="s">
        <v>292</v>
      </c>
      <c r="AN5" s="64" t="s">
        <v>292</v>
      </c>
      <c r="AO5" s="64" t="s">
        <v>291</v>
      </c>
      <c r="AP5" s="64"/>
      <c r="AQ5" s="50"/>
      <c r="AR5" s="51" t="s">
        <v>292</v>
      </c>
      <c r="AS5" s="52" t="s">
        <v>291</v>
      </c>
      <c r="AT5" s="53" t="s">
        <v>292</v>
      </c>
      <c r="AU5" s="94"/>
      <c r="AV5" s="54"/>
      <c r="AW5" s="3"/>
    </row>
    <row r="6" spans="1:49" s="2" customFormat="1" ht="15.75" x14ac:dyDescent="0.25">
      <c r="A6" s="26"/>
      <c r="B6" s="30"/>
      <c r="C6" s="31"/>
      <c r="D6" s="10" t="s">
        <v>284</v>
      </c>
      <c r="E6" s="39" t="s">
        <v>0</v>
      </c>
      <c r="F6" s="11" t="s">
        <v>1</v>
      </c>
      <c r="G6" s="45">
        <v>173</v>
      </c>
      <c r="H6" s="46" t="s">
        <v>295</v>
      </c>
      <c r="I6" s="39" t="s">
        <v>3</v>
      </c>
      <c r="J6" s="13" t="s">
        <v>2</v>
      </c>
      <c r="K6" s="123" t="s">
        <v>288</v>
      </c>
      <c r="L6" s="60" t="s">
        <v>262</v>
      </c>
      <c r="M6" s="12"/>
      <c r="N6" s="124">
        <f>O6</f>
        <v>42445</v>
      </c>
      <c r="O6" s="124">
        <f>AR6-AP6</f>
        <v>42445</v>
      </c>
      <c r="P6" s="124">
        <f>X6</f>
        <v>42354</v>
      </c>
      <c r="Q6" s="124"/>
      <c r="R6" s="124"/>
      <c r="S6" s="124"/>
      <c r="T6" s="124"/>
      <c r="U6" s="124"/>
      <c r="V6" s="124"/>
      <c r="W6" s="124"/>
      <c r="X6" s="124">
        <f>AF6</f>
        <v>42354</v>
      </c>
      <c r="Y6" s="124"/>
      <c r="Z6" s="124"/>
      <c r="AA6" s="124"/>
      <c r="AB6" s="124"/>
      <c r="AC6" s="124"/>
      <c r="AD6" s="124"/>
      <c r="AE6" s="124"/>
      <c r="AF6" s="124">
        <f>AR6-AP6-AO6</f>
        <v>42354</v>
      </c>
      <c r="AG6" s="124"/>
      <c r="AH6" s="124"/>
      <c r="AI6" s="124"/>
      <c r="AJ6" s="124"/>
      <c r="AK6" s="124"/>
      <c r="AL6" s="124"/>
      <c r="AM6" s="124"/>
      <c r="AN6" s="124"/>
      <c r="AO6" s="78">
        <f>13*7</f>
        <v>91</v>
      </c>
      <c r="AP6" s="78">
        <f>6*7</f>
        <v>42</v>
      </c>
      <c r="AQ6" s="9" t="s">
        <v>296</v>
      </c>
      <c r="AR6" s="135">
        <v>42487</v>
      </c>
      <c r="AS6" s="8">
        <v>14</v>
      </c>
      <c r="AT6" s="136">
        <f>AR6+AS6</f>
        <v>42501</v>
      </c>
      <c r="AU6" s="95"/>
      <c r="AV6" s="102" t="s">
        <v>316</v>
      </c>
      <c r="AW6" s="3"/>
    </row>
    <row r="7" spans="1:49" s="2" customFormat="1" ht="15.75" x14ac:dyDescent="0.25">
      <c r="A7" s="26"/>
      <c r="B7" s="30"/>
      <c r="C7" s="31"/>
      <c r="D7" s="10" t="s">
        <v>285</v>
      </c>
      <c r="E7" s="39" t="s">
        <v>0</v>
      </c>
      <c r="F7" s="11" t="s">
        <v>4</v>
      </c>
      <c r="G7" s="45">
        <v>175</v>
      </c>
      <c r="H7" s="46" t="s">
        <v>295</v>
      </c>
      <c r="I7" s="39" t="s">
        <v>6</v>
      </c>
      <c r="J7" s="13" t="s">
        <v>5</v>
      </c>
      <c r="K7" s="120" t="s">
        <v>264</v>
      </c>
      <c r="L7" s="60" t="s">
        <v>262</v>
      </c>
      <c r="M7" s="12"/>
      <c r="N7" s="125">
        <f t="shared" ref="N7:N69" si="0">O7</f>
        <v>42417</v>
      </c>
      <c r="O7" s="125">
        <f t="shared" ref="O7:O60" si="1">AR7-AP7</f>
        <v>42417</v>
      </c>
      <c r="P7" s="126">
        <f>AF7</f>
        <v>42291</v>
      </c>
      <c r="Q7" s="126"/>
      <c r="R7" s="126"/>
      <c r="S7" s="126"/>
      <c r="T7" s="126"/>
      <c r="U7" s="126"/>
      <c r="V7" s="126"/>
      <c r="W7" s="126"/>
      <c r="X7" s="126">
        <f t="shared" ref="X7:X59" si="2">AF7</f>
        <v>42291</v>
      </c>
      <c r="Y7" s="126"/>
      <c r="Z7" s="126"/>
      <c r="AA7" s="126"/>
      <c r="AB7" s="126"/>
      <c r="AC7" s="126"/>
      <c r="AD7" s="126"/>
      <c r="AE7" s="126"/>
      <c r="AF7" s="126">
        <v>42291</v>
      </c>
      <c r="AG7" s="126"/>
      <c r="AH7" s="126"/>
      <c r="AI7" s="126"/>
      <c r="AJ7" s="126"/>
      <c r="AK7" s="126"/>
      <c r="AL7" s="126"/>
      <c r="AM7" s="126">
        <v>42436</v>
      </c>
      <c r="AN7" s="126">
        <v>42439</v>
      </c>
      <c r="AO7" s="78">
        <f t="shared" ref="AO7:AO59" si="3">13*7</f>
        <v>91</v>
      </c>
      <c r="AP7" s="78">
        <f t="shared" ref="AP7:AP60" si="4">6*7</f>
        <v>42</v>
      </c>
      <c r="AQ7" s="9" t="s">
        <v>296</v>
      </c>
      <c r="AR7" s="127">
        <f>AR11</f>
        <v>42459</v>
      </c>
      <c r="AS7" s="8">
        <v>3</v>
      </c>
      <c r="AT7" s="137">
        <f t="shared" ref="AT7:AT69" si="5">AR7+AS7</f>
        <v>42462</v>
      </c>
      <c r="AU7" s="95"/>
      <c r="AV7" s="102" t="s">
        <v>364</v>
      </c>
      <c r="AW7" s="3"/>
    </row>
    <row r="8" spans="1:49" s="2" customFormat="1" ht="15.75" x14ac:dyDescent="0.25">
      <c r="A8" s="26"/>
      <c r="B8" s="30" t="s">
        <v>286</v>
      </c>
      <c r="C8" s="31"/>
      <c r="D8" s="10"/>
      <c r="E8" s="39" t="s">
        <v>0</v>
      </c>
      <c r="F8" s="11" t="s">
        <v>7</v>
      </c>
      <c r="G8" s="45">
        <v>177</v>
      </c>
      <c r="H8" s="46">
        <v>1</v>
      </c>
      <c r="I8" s="39" t="s">
        <v>9</v>
      </c>
      <c r="J8" s="13" t="s">
        <v>8</v>
      </c>
      <c r="K8" s="120" t="s">
        <v>264</v>
      </c>
      <c r="L8" s="60" t="s">
        <v>262</v>
      </c>
      <c r="M8" s="12"/>
      <c r="N8" s="125">
        <f t="shared" si="0"/>
        <v>42417</v>
      </c>
      <c r="O8" s="125">
        <f t="shared" si="1"/>
        <v>42417</v>
      </c>
      <c r="P8" s="126">
        <f t="shared" ref="P8:P24" si="6">AF8</f>
        <v>42291</v>
      </c>
      <c r="Q8" s="126"/>
      <c r="R8" s="126"/>
      <c r="S8" s="126"/>
      <c r="T8" s="126"/>
      <c r="U8" s="126"/>
      <c r="V8" s="126"/>
      <c r="W8" s="126"/>
      <c r="X8" s="126">
        <f t="shared" si="2"/>
        <v>42291</v>
      </c>
      <c r="Y8" s="126"/>
      <c r="Z8" s="126"/>
      <c r="AA8" s="126"/>
      <c r="AB8" s="126"/>
      <c r="AC8" s="126"/>
      <c r="AD8" s="126"/>
      <c r="AE8" s="126"/>
      <c r="AF8" s="126">
        <v>42291</v>
      </c>
      <c r="AG8" s="126"/>
      <c r="AH8" s="126"/>
      <c r="AI8" s="126"/>
      <c r="AJ8" s="126"/>
      <c r="AK8" s="126"/>
      <c r="AL8" s="126"/>
      <c r="AM8" s="126">
        <v>42436</v>
      </c>
      <c r="AN8" s="126">
        <v>42439</v>
      </c>
      <c r="AO8" s="78">
        <f t="shared" si="3"/>
        <v>91</v>
      </c>
      <c r="AP8" s="78">
        <f t="shared" si="4"/>
        <v>42</v>
      </c>
      <c r="AQ8" s="9" t="s">
        <v>296</v>
      </c>
      <c r="AR8" s="127">
        <f>AR7</f>
        <v>42459</v>
      </c>
      <c r="AS8" s="8">
        <v>3</v>
      </c>
      <c r="AT8" s="137">
        <f t="shared" si="5"/>
        <v>42462</v>
      </c>
      <c r="AU8" s="95"/>
      <c r="AV8" s="102" t="s">
        <v>364</v>
      </c>
      <c r="AW8" s="3"/>
    </row>
    <row r="9" spans="1:49" s="2" customFormat="1" ht="15.75" x14ac:dyDescent="0.25">
      <c r="A9" s="26"/>
      <c r="B9" s="30" t="s">
        <v>286</v>
      </c>
      <c r="C9" s="31"/>
      <c r="D9" s="10"/>
      <c r="E9" s="39" t="s">
        <v>0</v>
      </c>
      <c r="F9" s="11" t="s">
        <v>10</v>
      </c>
      <c r="G9" s="45">
        <v>179</v>
      </c>
      <c r="H9" s="46">
        <v>2</v>
      </c>
      <c r="I9" s="39" t="s">
        <v>12</v>
      </c>
      <c r="J9" s="13" t="s">
        <v>11</v>
      </c>
      <c r="K9" s="120" t="s">
        <v>264</v>
      </c>
      <c r="L9" s="60" t="s">
        <v>262</v>
      </c>
      <c r="M9" s="12"/>
      <c r="N9" s="125">
        <f t="shared" si="0"/>
        <v>42417</v>
      </c>
      <c r="O9" s="125">
        <f t="shared" si="1"/>
        <v>42417</v>
      </c>
      <c r="P9" s="126">
        <f t="shared" si="6"/>
        <v>42291</v>
      </c>
      <c r="Q9" s="126"/>
      <c r="R9" s="126"/>
      <c r="S9" s="126"/>
      <c r="T9" s="126"/>
      <c r="U9" s="126"/>
      <c r="V9" s="126"/>
      <c r="W9" s="126"/>
      <c r="X9" s="126">
        <f t="shared" si="2"/>
        <v>42291</v>
      </c>
      <c r="Y9" s="126"/>
      <c r="Z9" s="126"/>
      <c r="AA9" s="126"/>
      <c r="AB9" s="126"/>
      <c r="AC9" s="126"/>
      <c r="AD9" s="126"/>
      <c r="AE9" s="126"/>
      <c r="AF9" s="126">
        <v>42291</v>
      </c>
      <c r="AG9" s="126"/>
      <c r="AH9" s="126"/>
      <c r="AI9" s="126"/>
      <c r="AJ9" s="126"/>
      <c r="AK9" s="126"/>
      <c r="AL9" s="126"/>
      <c r="AM9" s="126">
        <v>42436</v>
      </c>
      <c r="AN9" s="126">
        <v>42439</v>
      </c>
      <c r="AO9" s="78">
        <f t="shared" si="3"/>
        <v>91</v>
      </c>
      <c r="AP9" s="78">
        <f t="shared" si="4"/>
        <v>42</v>
      </c>
      <c r="AQ9" s="9" t="s">
        <v>296</v>
      </c>
      <c r="AR9" s="127">
        <f>AR8</f>
        <v>42459</v>
      </c>
      <c r="AS9" s="8">
        <v>3</v>
      </c>
      <c r="AT9" s="137">
        <f t="shared" si="5"/>
        <v>42462</v>
      </c>
      <c r="AU9" s="95"/>
      <c r="AV9" s="102" t="s">
        <v>364</v>
      </c>
      <c r="AW9" s="3"/>
    </row>
    <row r="10" spans="1:49" s="2" customFormat="1" ht="15.75" x14ac:dyDescent="0.25">
      <c r="A10" s="26"/>
      <c r="B10" s="30" t="s">
        <v>286</v>
      </c>
      <c r="C10" s="31"/>
      <c r="D10" s="10"/>
      <c r="E10" s="39" t="s">
        <v>0</v>
      </c>
      <c r="F10" s="11" t="s">
        <v>13</v>
      </c>
      <c r="G10" s="45">
        <v>181</v>
      </c>
      <c r="H10" s="46" t="s">
        <v>294</v>
      </c>
      <c r="I10" s="39" t="s">
        <v>15</v>
      </c>
      <c r="J10" s="13" t="s">
        <v>14</v>
      </c>
      <c r="K10" s="120" t="s">
        <v>264</v>
      </c>
      <c r="L10" s="60" t="s">
        <v>262</v>
      </c>
      <c r="M10" s="12"/>
      <c r="N10" s="125">
        <f t="shared" si="0"/>
        <v>42417</v>
      </c>
      <c r="O10" s="125">
        <f t="shared" si="1"/>
        <v>42417</v>
      </c>
      <c r="P10" s="126">
        <f t="shared" si="6"/>
        <v>42291</v>
      </c>
      <c r="Q10" s="126"/>
      <c r="R10" s="126"/>
      <c r="S10" s="126"/>
      <c r="T10" s="126"/>
      <c r="U10" s="126"/>
      <c r="V10" s="126"/>
      <c r="W10" s="126"/>
      <c r="X10" s="126">
        <f t="shared" si="2"/>
        <v>42291</v>
      </c>
      <c r="Y10" s="126"/>
      <c r="Z10" s="126"/>
      <c r="AA10" s="126"/>
      <c r="AB10" s="126"/>
      <c r="AC10" s="126"/>
      <c r="AD10" s="126"/>
      <c r="AE10" s="126"/>
      <c r="AF10" s="126">
        <v>42291</v>
      </c>
      <c r="AG10" s="126"/>
      <c r="AH10" s="126"/>
      <c r="AI10" s="126"/>
      <c r="AJ10" s="126"/>
      <c r="AK10" s="126"/>
      <c r="AL10" s="126"/>
      <c r="AM10" s="126">
        <v>42436</v>
      </c>
      <c r="AN10" s="126">
        <v>42439</v>
      </c>
      <c r="AO10" s="78">
        <f t="shared" si="3"/>
        <v>91</v>
      </c>
      <c r="AP10" s="78">
        <f t="shared" si="4"/>
        <v>42</v>
      </c>
      <c r="AQ10" s="9" t="s">
        <v>296</v>
      </c>
      <c r="AR10" s="127">
        <f>AR9</f>
        <v>42459</v>
      </c>
      <c r="AS10" s="8">
        <v>3</v>
      </c>
      <c r="AT10" s="137">
        <f t="shared" si="5"/>
        <v>42462</v>
      </c>
      <c r="AU10" s="95"/>
      <c r="AV10" s="102" t="s">
        <v>364</v>
      </c>
      <c r="AW10" s="3"/>
    </row>
    <row r="11" spans="1:49" s="2" customFormat="1" ht="15.75" x14ac:dyDescent="0.25">
      <c r="A11" s="26"/>
      <c r="B11" s="30"/>
      <c r="C11" s="31" t="s">
        <v>307</v>
      </c>
      <c r="D11" s="10"/>
      <c r="E11" s="39" t="s">
        <v>0</v>
      </c>
      <c r="F11" s="11"/>
      <c r="G11" s="45" t="s">
        <v>312</v>
      </c>
      <c r="H11" s="46"/>
      <c r="I11" s="39">
        <v>175</v>
      </c>
      <c r="J11" s="13"/>
      <c r="K11" s="120"/>
      <c r="L11" s="60"/>
      <c r="M11" s="12"/>
      <c r="N11" s="125">
        <f t="shared" si="0"/>
        <v>42417</v>
      </c>
      <c r="O11" s="125">
        <f t="shared" si="1"/>
        <v>42417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78"/>
      <c r="AP11" s="78">
        <f t="shared" si="4"/>
        <v>42</v>
      </c>
      <c r="AQ11" s="9" t="s">
        <v>296</v>
      </c>
      <c r="AR11" s="127">
        <f t="shared" ref="AR11:AR16" si="7">AR12</f>
        <v>42459</v>
      </c>
      <c r="AS11" s="8">
        <v>3</v>
      </c>
      <c r="AT11" s="137">
        <f t="shared" si="5"/>
        <v>42462</v>
      </c>
      <c r="AU11" s="95"/>
      <c r="AV11" s="102"/>
      <c r="AW11" s="3"/>
    </row>
    <row r="12" spans="1:49" s="2" customFormat="1" ht="15.75" x14ac:dyDescent="0.25">
      <c r="A12" s="26"/>
      <c r="B12" s="30" t="s">
        <v>286</v>
      </c>
      <c r="C12" s="31"/>
      <c r="D12" s="10"/>
      <c r="E12" s="39" t="s">
        <v>0</v>
      </c>
      <c r="F12" s="11" t="s">
        <v>16</v>
      </c>
      <c r="G12" s="45">
        <v>183</v>
      </c>
      <c r="H12" s="46">
        <v>1</v>
      </c>
      <c r="I12" s="39" t="s">
        <v>18</v>
      </c>
      <c r="J12" s="13" t="s">
        <v>17</v>
      </c>
      <c r="K12" s="120" t="s">
        <v>264</v>
      </c>
      <c r="L12" s="60" t="s">
        <v>262</v>
      </c>
      <c r="M12" s="12"/>
      <c r="N12" s="125">
        <f t="shared" si="0"/>
        <v>42417</v>
      </c>
      <c r="O12" s="125">
        <f t="shared" si="1"/>
        <v>42417</v>
      </c>
      <c r="P12" s="126">
        <f t="shared" si="6"/>
        <v>42291</v>
      </c>
      <c r="Q12" s="126"/>
      <c r="R12" s="126"/>
      <c r="S12" s="126"/>
      <c r="T12" s="126"/>
      <c r="U12" s="126"/>
      <c r="V12" s="126"/>
      <c r="W12" s="126"/>
      <c r="X12" s="126">
        <f t="shared" si="2"/>
        <v>42291</v>
      </c>
      <c r="Y12" s="126"/>
      <c r="Z12" s="126"/>
      <c r="AA12" s="126"/>
      <c r="AB12" s="126"/>
      <c r="AC12" s="126"/>
      <c r="AD12" s="126"/>
      <c r="AE12" s="126"/>
      <c r="AF12" s="126">
        <v>42291</v>
      </c>
      <c r="AG12" s="126"/>
      <c r="AH12" s="126"/>
      <c r="AI12" s="126"/>
      <c r="AJ12" s="126"/>
      <c r="AK12" s="126"/>
      <c r="AL12" s="126"/>
      <c r="AM12" s="126">
        <v>42436</v>
      </c>
      <c r="AN12" s="126">
        <v>42439</v>
      </c>
      <c r="AO12" s="78">
        <f t="shared" si="3"/>
        <v>91</v>
      </c>
      <c r="AP12" s="78">
        <f t="shared" si="4"/>
        <v>42</v>
      </c>
      <c r="AQ12" s="9" t="s">
        <v>296</v>
      </c>
      <c r="AR12" s="127">
        <f t="shared" si="7"/>
        <v>42459</v>
      </c>
      <c r="AS12" s="8">
        <v>3</v>
      </c>
      <c r="AT12" s="137">
        <f t="shared" si="5"/>
        <v>42462</v>
      </c>
      <c r="AU12" s="95"/>
      <c r="AV12" s="102" t="s">
        <v>347</v>
      </c>
      <c r="AW12" s="3"/>
    </row>
    <row r="13" spans="1:49" s="2" customFormat="1" ht="15.75" x14ac:dyDescent="0.25">
      <c r="A13" s="26"/>
      <c r="B13" s="30" t="s">
        <v>286</v>
      </c>
      <c r="C13" s="31"/>
      <c r="D13" s="10"/>
      <c r="E13" s="39" t="s">
        <v>0</v>
      </c>
      <c r="F13" s="11" t="s">
        <v>19</v>
      </c>
      <c r="G13" s="45">
        <v>185</v>
      </c>
      <c r="H13" s="46">
        <v>2</v>
      </c>
      <c r="I13" s="39" t="s">
        <v>21</v>
      </c>
      <c r="J13" s="13" t="s">
        <v>20</v>
      </c>
      <c r="K13" s="120" t="s">
        <v>264</v>
      </c>
      <c r="L13" s="60" t="s">
        <v>262</v>
      </c>
      <c r="M13" s="12"/>
      <c r="N13" s="125">
        <f t="shared" si="0"/>
        <v>42417</v>
      </c>
      <c r="O13" s="125">
        <f t="shared" si="1"/>
        <v>42417</v>
      </c>
      <c r="P13" s="126">
        <f t="shared" si="6"/>
        <v>42291</v>
      </c>
      <c r="Q13" s="126"/>
      <c r="R13" s="126"/>
      <c r="S13" s="126"/>
      <c r="T13" s="126"/>
      <c r="U13" s="126"/>
      <c r="V13" s="126"/>
      <c r="W13" s="126"/>
      <c r="X13" s="126">
        <f t="shared" si="2"/>
        <v>42291</v>
      </c>
      <c r="Y13" s="126"/>
      <c r="Z13" s="126"/>
      <c r="AA13" s="126"/>
      <c r="AB13" s="126"/>
      <c r="AC13" s="126"/>
      <c r="AD13" s="126"/>
      <c r="AE13" s="126"/>
      <c r="AF13" s="126">
        <v>42291</v>
      </c>
      <c r="AG13" s="126"/>
      <c r="AH13" s="126"/>
      <c r="AI13" s="126"/>
      <c r="AJ13" s="126"/>
      <c r="AK13" s="126"/>
      <c r="AL13" s="126"/>
      <c r="AM13" s="126">
        <v>42436</v>
      </c>
      <c r="AN13" s="126">
        <v>42439</v>
      </c>
      <c r="AO13" s="78">
        <f t="shared" si="3"/>
        <v>91</v>
      </c>
      <c r="AP13" s="78">
        <f t="shared" si="4"/>
        <v>42</v>
      </c>
      <c r="AQ13" s="9" t="s">
        <v>296</v>
      </c>
      <c r="AR13" s="127">
        <f t="shared" si="7"/>
        <v>42459</v>
      </c>
      <c r="AS13" s="8">
        <v>3</v>
      </c>
      <c r="AT13" s="137">
        <f t="shared" si="5"/>
        <v>42462</v>
      </c>
      <c r="AU13" s="95"/>
      <c r="AV13" s="102" t="s">
        <v>348</v>
      </c>
      <c r="AW13" s="3"/>
    </row>
    <row r="14" spans="1:49" s="2" customFormat="1" ht="15.75" x14ac:dyDescent="0.25">
      <c r="A14" s="26"/>
      <c r="B14" s="30" t="s">
        <v>286</v>
      </c>
      <c r="C14" s="31"/>
      <c r="D14" s="10"/>
      <c r="E14" s="39" t="s">
        <v>0</v>
      </c>
      <c r="F14" s="11" t="s">
        <v>22</v>
      </c>
      <c r="G14" s="45">
        <v>187</v>
      </c>
      <c r="H14" s="46">
        <v>3</v>
      </c>
      <c r="I14" s="39" t="s">
        <v>24</v>
      </c>
      <c r="J14" s="13" t="s">
        <v>23</v>
      </c>
      <c r="K14" s="120" t="s">
        <v>264</v>
      </c>
      <c r="L14" s="60" t="s">
        <v>262</v>
      </c>
      <c r="M14" s="12"/>
      <c r="N14" s="125">
        <f t="shared" si="0"/>
        <v>42417</v>
      </c>
      <c r="O14" s="125">
        <f t="shared" si="1"/>
        <v>42417</v>
      </c>
      <c r="P14" s="126">
        <f t="shared" si="6"/>
        <v>42291</v>
      </c>
      <c r="Q14" s="126"/>
      <c r="R14" s="126"/>
      <c r="S14" s="126"/>
      <c r="T14" s="126"/>
      <c r="U14" s="126"/>
      <c r="V14" s="126"/>
      <c r="W14" s="126"/>
      <c r="X14" s="126">
        <f t="shared" si="2"/>
        <v>42291</v>
      </c>
      <c r="Y14" s="126"/>
      <c r="Z14" s="126"/>
      <c r="AA14" s="126"/>
      <c r="AB14" s="126"/>
      <c r="AC14" s="126"/>
      <c r="AD14" s="126"/>
      <c r="AE14" s="126"/>
      <c r="AF14" s="126">
        <v>42291</v>
      </c>
      <c r="AG14" s="126"/>
      <c r="AH14" s="126"/>
      <c r="AI14" s="126"/>
      <c r="AJ14" s="126"/>
      <c r="AK14" s="126"/>
      <c r="AL14" s="126"/>
      <c r="AM14" s="126">
        <v>42436</v>
      </c>
      <c r="AN14" s="126">
        <v>42439</v>
      </c>
      <c r="AO14" s="78">
        <f t="shared" si="3"/>
        <v>91</v>
      </c>
      <c r="AP14" s="78">
        <f t="shared" si="4"/>
        <v>42</v>
      </c>
      <c r="AQ14" s="9" t="s">
        <v>296</v>
      </c>
      <c r="AR14" s="127">
        <f t="shared" si="7"/>
        <v>42459</v>
      </c>
      <c r="AS14" s="8">
        <v>3</v>
      </c>
      <c r="AT14" s="137">
        <f t="shared" si="5"/>
        <v>42462</v>
      </c>
      <c r="AU14" s="95"/>
      <c r="AV14" s="102" t="s">
        <v>348</v>
      </c>
      <c r="AW14" s="3"/>
    </row>
    <row r="15" spans="1:49" s="2" customFormat="1" ht="15.75" x14ac:dyDescent="0.25">
      <c r="A15" s="26"/>
      <c r="B15" s="30" t="s">
        <v>286</v>
      </c>
      <c r="C15" s="31"/>
      <c r="D15" s="10"/>
      <c r="E15" s="39" t="s">
        <v>0</v>
      </c>
      <c r="F15" s="11" t="s">
        <v>25</v>
      </c>
      <c r="G15" s="45">
        <v>189</v>
      </c>
      <c r="H15" s="46">
        <v>4</v>
      </c>
      <c r="I15" s="39" t="s">
        <v>27</v>
      </c>
      <c r="J15" s="13" t="s">
        <v>26</v>
      </c>
      <c r="K15" s="120" t="s">
        <v>264</v>
      </c>
      <c r="L15" s="60" t="s">
        <v>262</v>
      </c>
      <c r="M15" s="12"/>
      <c r="N15" s="125">
        <f t="shared" si="0"/>
        <v>42417</v>
      </c>
      <c r="O15" s="125">
        <f t="shared" si="1"/>
        <v>42417</v>
      </c>
      <c r="P15" s="126">
        <f t="shared" si="6"/>
        <v>42291</v>
      </c>
      <c r="Q15" s="126"/>
      <c r="R15" s="126"/>
      <c r="S15" s="126"/>
      <c r="T15" s="126"/>
      <c r="U15" s="126"/>
      <c r="V15" s="126"/>
      <c r="W15" s="126"/>
      <c r="X15" s="126">
        <f t="shared" si="2"/>
        <v>42291</v>
      </c>
      <c r="Y15" s="126"/>
      <c r="Z15" s="126"/>
      <c r="AA15" s="126"/>
      <c r="AB15" s="126"/>
      <c r="AC15" s="126"/>
      <c r="AD15" s="126"/>
      <c r="AE15" s="126"/>
      <c r="AF15" s="126">
        <v>42291</v>
      </c>
      <c r="AG15" s="126"/>
      <c r="AH15" s="126"/>
      <c r="AI15" s="126"/>
      <c r="AJ15" s="126"/>
      <c r="AK15" s="126"/>
      <c r="AL15" s="126"/>
      <c r="AM15" s="126">
        <v>42436</v>
      </c>
      <c r="AN15" s="126">
        <v>42439</v>
      </c>
      <c r="AO15" s="78">
        <f t="shared" si="3"/>
        <v>91</v>
      </c>
      <c r="AP15" s="78">
        <f t="shared" si="4"/>
        <v>42</v>
      </c>
      <c r="AQ15" s="9" t="s">
        <v>296</v>
      </c>
      <c r="AR15" s="127">
        <f t="shared" si="7"/>
        <v>42459</v>
      </c>
      <c r="AS15" s="8">
        <v>3</v>
      </c>
      <c r="AT15" s="137">
        <f t="shared" si="5"/>
        <v>42462</v>
      </c>
      <c r="AU15" s="95"/>
      <c r="AV15" s="102" t="s">
        <v>347</v>
      </c>
      <c r="AW15" s="3"/>
    </row>
    <row r="16" spans="1:49" s="2" customFormat="1" ht="15.75" x14ac:dyDescent="0.25">
      <c r="A16" s="26"/>
      <c r="B16" s="30"/>
      <c r="C16" s="31" t="s">
        <v>307</v>
      </c>
      <c r="D16" s="10"/>
      <c r="E16" s="39" t="s">
        <v>0</v>
      </c>
      <c r="F16" s="11"/>
      <c r="G16" s="45" t="s">
        <v>312</v>
      </c>
      <c r="H16" s="46"/>
      <c r="I16" s="39" t="s">
        <v>308</v>
      </c>
      <c r="J16" s="13"/>
      <c r="K16" s="120"/>
      <c r="L16" s="60"/>
      <c r="M16" s="12"/>
      <c r="N16" s="125">
        <f t="shared" si="0"/>
        <v>42417</v>
      </c>
      <c r="O16" s="125">
        <f t="shared" si="1"/>
        <v>42417</v>
      </c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78"/>
      <c r="AP16" s="78">
        <f t="shared" si="4"/>
        <v>42</v>
      </c>
      <c r="AQ16" s="9" t="s">
        <v>296</v>
      </c>
      <c r="AR16" s="127">
        <f t="shared" si="7"/>
        <v>42459</v>
      </c>
      <c r="AS16" s="8">
        <v>3</v>
      </c>
      <c r="AT16" s="137">
        <f t="shared" si="5"/>
        <v>42462</v>
      </c>
      <c r="AU16" s="95"/>
      <c r="AV16" s="102"/>
      <c r="AW16" s="3"/>
    </row>
    <row r="17" spans="1:49" s="2" customFormat="1" ht="15.75" x14ac:dyDescent="0.25">
      <c r="A17" s="26"/>
      <c r="B17" s="30"/>
      <c r="C17" s="31"/>
      <c r="D17" s="10" t="s">
        <v>285</v>
      </c>
      <c r="E17" s="39" t="s">
        <v>0</v>
      </c>
      <c r="F17" s="11" t="s">
        <v>28</v>
      </c>
      <c r="G17" s="45">
        <v>191</v>
      </c>
      <c r="H17" s="46" t="s">
        <v>295</v>
      </c>
      <c r="I17" s="39" t="s">
        <v>30</v>
      </c>
      <c r="J17" s="13" t="s">
        <v>29</v>
      </c>
      <c r="K17" s="120" t="s">
        <v>264</v>
      </c>
      <c r="L17" s="60" t="s">
        <v>262</v>
      </c>
      <c r="M17" s="12"/>
      <c r="N17" s="125">
        <f t="shared" si="0"/>
        <v>42417</v>
      </c>
      <c r="O17" s="125">
        <f t="shared" si="1"/>
        <v>42417</v>
      </c>
      <c r="P17" s="126">
        <f t="shared" si="6"/>
        <v>42291</v>
      </c>
      <c r="Q17" s="126"/>
      <c r="R17" s="126"/>
      <c r="S17" s="126"/>
      <c r="T17" s="126"/>
      <c r="U17" s="126"/>
      <c r="V17" s="126"/>
      <c r="W17" s="126"/>
      <c r="X17" s="126">
        <f t="shared" si="2"/>
        <v>42291</v>
      </c>
      <c r="Y17" s="126"/>
      <c r="Z17" s="126"/>
      <c r="AA17" s="126"/>
      <c r="AB17" s="126"/>
      <c r="AC17" s="126"/>
      <c r="AD17" s="126"/>
      <c r="AE17" s="126"/>
      <c r="AF17" s="126">
        <v>42291</v>
      </c>
      <c r="AG17" s="126"/>
      <c r="AH17" s="126"/>
      <c r="AI17" s="126"/>
      <c r="AJ17" s="126"/>
      <c r="AK17" s="126"/>
      <c r="AL17" s="126"/>
      <c r="AM17" s="126">
        <v>42436</v>
      </c>
      <c r="AN17" s="126">
        <v>42439</v>
      </c>
      <c r="AO17" s="78">
        <f t="shared" si="3"/>
        <v>91</v>
      </c>
      <c r="AP17" s="78">
        <f t="shared" si="4"/>
        <v>42</v>
      </c>
      <c r="AQ17" s="9" t="s">
        <v>296</v>
      </c>
      <c r="AR17" s="127">
        <f>AR25+7+7</f>
        <v>42459</v>
      </c>
      <c r="AS17" s="8">
        <v>3</v>
      </c>
      <c r="AT17" s="137">
        <f t="shared" si="5"/>
        <v>42462</v>
      </c>
      <c r="AU17" s="95"/>
      <c r="AV17" s="102" t="s">
        <v>316</v>
      </c>
      <c r="AW17" s="3"/>
    </row>
    <row r="18" spans="1:49" s="2" customFormat="1" ht="15.75" x14ac:dyDescent="0.25">
      <c r="A18" s="26"/>
      <c r="B18" s="30"/>
      <c r="C18" s="31"/>
      <c r="D18" s="10" t="s">
        <v>285</v>
      </c>
      <c r="E18" s="39" t="s">
        <v>0</v>
      </c>
      <c r="F18" s="11" t="s">
        <v>31</v>
      </c>
      <c r="G18" s="45">
        <v>193</v>
      </c>
      <c r="H18" s="46" t="s">
        <v>295</v>
      </c>
      <c r="I18" s="39" t="s">
        <v>33</v>
      </c>
      <c r="J18" s="13" t="s">
        <v>32</v>
      </c>
      <c r="K18" s="120" t="s">
        <v>264</v>
      </c>
      <c r="L18" s="60" t="s">
        <v>262</v>
      </c>
      <c r="M18" s="12"/>
      <c r="N18" s="125">
        <f t="shared" si="0"/>
        <v>42417</v>
      </c>
      <c r="O18" s="125">
        <f t="shared" si="1"/>
        <v>42417</v>
      </c>
      <c r="P18" s="126">
        <f t="shared" si="6"/>
        <v>42291</v>
      </c>
      <c r="Q18" s="126"/>
      <c r="R18" s="126"/>
      <c r="S18" s="126"/>
      <c r="T18" s="126"/>
      <c r="U18" s="126"/>
      <c r="V18" s="126"/>
      <c r="W18" s="126"/>
      <c r="X18" s="126">
        <f t="shared" si="2"/>
        <v>42291</v>
      </c>
      <c r="Y18" s="126"/>
      <c r="Z18" s="126"/>
      <c r="AA18" s="126"/>
      <c r="AB18" s="126"/>
      <c r="AC18" s="126"/>
      <c r="AD18" s="126"/>
      <c r="AE18" s="126"/>
      <c r="AF18" s="126">
        <v>42291</v>
      </c>
      <c r="AG18" s="126"/>
      <c r="AH18" s="126"/>
      <c r="AI18" s="126"/>
      <c r="AJ18" s="126"/>
      <c r="AK18" s="126"/>
      <c r="AL18" s="126"/>
      <c r="AM18" s="126">
        <v>42436</v>
      </c>
      <c r="AN18" s="126">
        <v>42439</v>
      </c>
      <c r="AO18" s="78">
        <f t="shared" si="3"/>
        <v>91</v>
      </c>
      <c r="AP18" s="78">
        <f t="shared" si="4"/>
        <v>42</v>
      </c>
      <c r="AQ18" s="9" t="s">
        <v>296</v>
      </c>
      <c r="AR18" s="127">
        <f t="shared" ref="AR18:AR24" si="8">AR17</f>
        <v>42459</v>
      </c>
      <c r="AS18" s="8">
        <v>3</v>
      </c>
      <c r="AT18" s="137">
        <f t="shared" si="5"/>
        <v>42462</v>
      </c>
      <c r="AU18" s="95"/>
      <c r="AV18" s="102" t="s">
        <v>316</v>
      </c>
      <c r="AW18" s="3"/>
    </row>
    <row r="19" spans="1:49" s="2" customFormat="1" ht="15.75" x14ac:dyDescent="0.25">
      <c r="A19" s="26"/>
      <c r="B19" s="30" t="s">
        <v>286</v>
      </c>
      <c r="C19" s="31"/>
      <c r="D19" s="10"/>
      <c r="E19" s="39" t="s">
        <v>0</v>
      </c>
      <c r="F19" s="11" t="s">
        <v>34</v>
      </c>
      <c r="G19" s="45">
        <v>195</v>
      </c>
      <c r="H19" s="46">
        <v>1</v>
      </c>
      <c r="I19" s="39" t="s">
        <v>36</v>
      </c>
      <c r="J19" s="13" t="s">
        <v>35</v>
      </c>
      <c r="K19" s="120" t="s">
        <v>264</v>
      </c>
      <c r="L19" s="60" t="s">
        <v>262</v>
      </c>
      <c r="M19" s="12"/>
      <c r="N19" s="125">
        <f t="shared" si="0"/>
        <v>42417</v>
      </c>
      <c r="O19" s="125">
        <f t="shared" si="1"/>
        <v>42417</v>
      </c>
      <c r="P19" s="126">
        <f t="shared" si="6"/>
        <v>42291</v>
      </c>
      <c r="Q19" s="126"/>
      <c r="R19" s="126"/>
      <c r="S19" s="126"/>
      <c r="T19" s="126"/>
      <c r="U19" s="126"/>
      <c r="V19" s="126"/>
      <c r="W19" s="126"/>
      <c r="X19" s="126">
        <f t="shared" si="2"/>
        <v>42291</v>
      </c>
      <c r="Y19" s="126"/>
      <c r="Z19" s="126"/>
      <c r="AA19" s="126"/>
      <c r="AB19" s="126"/>
      <c r="AC19" s="126"/>
      <c r="AD19" s="126"/>
      <c r="AE19" s="126"/>
      <c r="AF19" s="126">
        <v>42291</v>
      </c>
      <c r="AG19" s="126"/>
      <c r="AH19" s="126"/>
      <c r="AI19" s="126"/>
      <c r="AJ19" s="126"/>
      <c r="AK19" s="126"/>
      <c r="AL19" s="126"/>
      <c r="AM19" s="126">
        <v>42436</v>
      </c>
      <c r="AN19" s="126">
        <v>42439</v>
      </c>
      <c r="AO19" s="78">
        <f t="shared" si="3"/>
        <v>91</v>
      </c>
      <c r="AP19" s="78">
        <f t="shared" si="4"/>
        <v>42</v>
      </c>
      <c r="AQ19" s="9" t="s">
        <v>296</v>
      </c>
      <c r="AR19" s="127">
        <f t="shared" si="8"/>
        <v>42459</v>
      </c>
      <c r="AS19" s="8">
        <v>3</v>
      </c>
      <c r="AT19" s="137">
        <f t="shared" si="5"/>
        <v>42462</v>
      </c>
      <c r="AU19" s="95"/>
      <c r="AV19" s="102" t="s">
        <v>347</v>
      </c>
      <c r="AW19" s="3"/>
    </row>
    <row r="20" spans="1:49" s="2" customFormat="1" ht="15.75" x14ac:dyDescent="0.25">
      <c r="A20" s="26"/>
      <c r="B20" s="30" t="s">
        <v>286</v>
      </c>
      <c r="C20" s="31"/>
      <c r="D20" s="10"/>
      <c r="E20" s="39" t="s">
        <v>0</v>
      </c>
      <c r="F20" s="11" t="s">
        <v>37</v>
      </c>
      <c r="G20" s="45">
        <v>197</v>
      </c>
      <c r="H20" s="46">
        <v>2</v>
      </c>
      <c r="I20" s="39" t="s">
        <v>39</v>
      </c>
      <c r="J20" s="13" t="s">
        <v>38</v>
      </c>
      <c r="K20" s="120" t="s">
        <v>264</v>
      </c>
      <c r="L20" s="60" t="s">
        <v>262</v>
      </c>
      <c r="M20" s="12"/>
      <c r="N20" s="125">
        <f t="shared" si="0"/>
        <v>42417</v>
      </c>
      <c r="O20" s="125">
        <f t="shared" si="1"/>
        <v>42417</v>
      </c>
      <c r="P20" s="126">
        <f t="shared" si="6"/>
        <v>42291</v>
      </c>
      <c r="Q20" s="126"/>
      <c r="R20" s="126"/>
      <c r="S20" s="126"/>
      <c r="T20" s="126"/>
      <c r="U20" s="126"/>
      <c r="V20" s="126"/>
      <c r="W20" s="126"/>
      <c r="X20" s="126">
        <f t="shared" si="2"/>
        <v>42291</v>
      </c>
      <c r="Y20" s="126"/>
      <c r="Z20" s="126"/>
      <c r="AA20" s="126"/>
      <c r="AB20" s="126"/>
      <c r="AC20" s="126"/>
      <c r="AD20" s="126"/>
      <c r="AE20" s="126"/>
      <c r="AF20" s="126">
        <v>42291</v>
      </c>
      <c r="AG20" s="126"/>
      <c r="AH20" s="126"/>
      <c r="AI20" s="126"/>
      <c r="AJ20" s="126"/>
      <c r="AK20" s="126"/>
      <c r="AL20" s="126"/>
      <c r="AM20" s="126">
        <v>42436</v>
      </c>
      <c r="AN20" s="126">
        <v>42439</v>
      </c>
      <c r="AO20" s="78">
        <f t="shared" si="3"/>
        <v>91</v>
      </c>
      <c r="AP20" s="78">
        <f t="shared" si="4"/>
        <v>42</v>
      </c>
      <c r="AQ20" s="9" t="s">
        <v>296</v>
      </c>
      <c r="AR20" s="127">
        <f t="shared" si="8"/>
        <v>42459</v>
      </c>
      <c r="AS20" s="8">
        <v>3</v>
      </c>
      <c r="AT20" s="137">
        <f t="shared" si="5"/>
        <v>42462</v>
      </c>
      <c r="AU20" s="95"/>
      <c r="AV20" s="102" t="s">
        <v>348</v>
      </c>
      <c r="AW20" s="3"/>
    </row>
    <row r="21" spans="1:49" s="2" customFormat="1" ht="15.75" x14ac:dyDescent="0.25">
      <c r="A21" s="26"/>
      <c r="B21" s="30" t="s">
        <v>286</v>
      </c>
      <c r="C21" s="31"/>
      <c r="D21" s="10"/>
      <c r="E21" s="39" t="s">
        <v>0</v>
      </c>
      <c r="F21" s="11" t="s">
        <v>40</v>
      </c>
      <c r="G21" s="45">
        <v>199</v>
      </c>
      <c r="H21" s="46">
        <v>3</v>
      </c>
      <c r="I21" s="39" t="s">
        <v>42</v>
      </c>
      <c r="J21" s="13" t="s">
        <v>41</v>
      </c>
      <c r="K21" s="120" t="s">
        <v>264</v>
      </c>
      <c r="L21" s="60" t="s">
        <v>262</v>
      </c>
      <c r="M21" s="12"/>
      <c r="N21" s="125">
        <f t="shared" si="0"/>
        <v>42417</v>
      </c>
      <c r="O21" s="125">
        <f t="shared" si="1"/>
        <v>42417</v>
      </c>
      <c r="P21" s="126">
        <f t="shared" si="6"/>
        <v>42291</v>
      </c>
      <c r="Q21" s="126"/>
      <c r="R21" s="126"/>
      <c r="S21" s="126"/>
      <c r="T21" s="126"/>
      <c r="U21" s="126"/>
      <c r="V21" s="126"/>
      <c r="W21" s="126"/>
      <c r="X21" s="126">
        <f t="shared" si="2"/>
        <v>42291</v>
      </c>
      <c r="Y21" s="126"/>
      <c r="Z21" s="126"/>
      <c r="AA21" s="126"/>
      <c r="AB21" s="126"/>
      <c r="AC21" s="126"/>
      <c r="AD21" s="126"/>
      <c r="AE21" s="126"/>
      <c r="AF21" s="126">
        <v>42291</v>
      </c>
      <c r="AG21" s="126"/>
      <c r="AH21" s="126"/>
      <c r="AI21" s="126"/>
      <c r="AJ21" s="126"/>
      <c r="AK21" s="126"/>
      <c r="AL21" s="126"/>
      <c r="AM21" s="126">
        <v>42436</v>
      </c>
      <c r="AN21" s="126">
        <v>42439</v>
      </c>
      <c r="AO21" s="78">
        <f t="shared" si="3"/>
        <v>91</v>
      </c>
      <c r="AP21" s="78">
        <f t="shared" si="4"/>
        <v>42</v>
      </c>
      <c r="AQ21" s="9" t="s">
        <v>296</v>
      </c>
      <c r="AR21" s="127">
        <f t="shared" si="8"/>
        <v>42459</v>
      </c>
      <c r="AS21" s="8">
        <v>3</v>
      </c>
      <c r="AT21" s="137">
        <f t="shared" si="5"/>
        <v>42462</v>
      </c>
      <c r="AU21" s="95"/>
      <c r="AV21" s="102" t="s">
        <v>347</v>
      </c>
      <c r="AW21" s="3"/>
    </row>
    <row r="22" spans="1:49" s="2" customFormat="1" ht="15.75" x14ac:dyDescent="0.25">
      <c r="A22" s="26"/>
      <c r="B22" s="30" t="s">
        <v>286</v>
      </c>
      <c r="C22" s="31"/>
      <c r="D22" s="10"/>
      <c r="E22" s="39" t="s">
        <v>0</v>
      </c>
      <c r="F22" s="11" t="s">
        <v>43</v>
      </c>
      <c r="G22" s="45">
        <v>201</v>
      </c>
      <c r="H22" s="46">
        <v>4</v>
      </c>
      <c r="I22" s="39" t="s">
        <v>45</v>
      </c>
      <c r="J22" s="13" t="s">
        <v>44</v>
      </c>
      <c r="K22" s="120" t="s">
        <v>264</v>
      </c>
      <c r="L22" s="60" t="s">
        <v>262</v>
      </c>
      <c r="M22" s="12"/>
      <c r="N22" s="125">
        <f t="shared" si="0"/>
        <v>42417</v>
      </c>
      <c r="O22" s="125">
        <f t="shared" si="1"/>
        <v>42417</v>
      </c>
      <c r="P22" s="126">
        <f t="shared" si="6"/>
        <v>42291</v>
      </c>
      <c r="Q22" s="126"/>
      <c r="R22" s="126"/>
      <c r="S22" s="126"/>
      <c r="T22" s="126"/>
      <c r="U22" s="126"/>
      <c r="V22" s="126"/>
      <c r="W22" s="126"/>
      <c r="X22" s="126">
        <f t="shared" si="2"/>
        <v>42291</v>
      </c>
      <c r="Y22" s="126"/>
      <c r="Z22" s="126"/>
      <c r="AA22" s="126"/>
      <c r="AB22" s="126"/>
      <c r="AC22" s="126"/>
      <c r="AD22" s="126"/>
      <c r="AE22" s="126"/>
      <c r="AF22" s="126">
        <v>42291</v>
      </c>
      <c r="AG22" s="126"/>
      <c r="AH22" s="126"/>
      <c r="AI22" s="126"/>
      <c r="AJ22" s="126"/>
      <c r="AK22" s="126"/>
      <c r="AL22" s="126"/>
      <c r="AM22" s="126">
        <v>42436</v>
      </c>
      <c r="AN22" s="126">
        <v>42439</v>
      </c>
      <c r="AO22" s="78">
        <f t="shared" si="3"/>
        <v>91</v>
      </c>
      <c r="AP22" s="78">
        <f t="shared" si="4"/>
        <v>42</v>
      </c>
      <c r="AQ22" s="9" t="s">
        <v>296</v>
      </c>
      <c r="AR22" s="127">
        <f t="shared" si="8"/>
        <v>42459</v>
      </c>
      <c r="AS22" s="8">
        <v>3</v>
      </c>
      <c r="AT22" s="137">
        <f t="shared" si="5"/>
        <v>42462</v>
      </c>
      <c r="AU22" s="95"/>
      <c r="AV22" s="102" t="s">
        <v>348</v>
      </c>
      <c r="AW22" s="3"/>
    </row>
    <row r="23" spans="1:49" s="2" customFormat="1" ht="15.75" x14ac:dyDescent="0.25">
      <c r="A23" s="26"/>
      <c r="B23" s="30"/>
      <c r="C23" s="31" t="s">
        <v>307</v>
      </c>
      <c r="D23" s="10"/>
      <c r="E23" s="39" t="s">
        <v>0</v>
      </c>
      <c r="F23" s="11"/>
      <c r="G23" s="45" t="s">
        <v>312</v>
      </c>
      <c r="H23" s="46"/>
      <c r="I23" s="39" t="s">
        <v>309</v>
      </c>
      <c r="J23" s="13"/>
      <c r="K23" s="128"/>
      <c r="L23" s="60"/>
      <c r="M23" s="12"/>
      <c r="N23" s="125">
        <f t="shared" si="0"/>
        <v>42417</v>
      </c>
      <c r="O23" s="125">
        <f t="shared" si="1"/>
        <v>42417</v>
      </c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78"/>
      <c r="AP23" s="78">
        <f t="shared" si="4"/>
        <v>42</v>
      </c>
      <c r="AQ23" s="9" t="s">
        <v>296</v>
      </c>
      <c r="AR23" s="127">
        <f t="shared" si="8"/>
        <v>42459</v>
      </c>
      <c r="AS23" s="8">
        <v>3</v>
      </c>
      <c r="AT23" s="137">
        <f t="shared" si="5"/>
        <v>42462</v>
      </c>
      <c r="AU23" s="95"/>
      <c r="AV23" s="102"/>
      <c r="AW23" s="3"/>
    </row>
    <row r="24" spans="1:49" s="2" customFormat="1" ht="15.75" x14ac:dyDescent="0.25">
      <c r="A24" s="26"/>
      <c r="B24" s="30"/>
      <c r="C24" s="31"/>
      <c r="D24" s="10" t="s">
        <v>285</v>
      </c>
      <c r="E24" s="39" t="s">
        <v>0</v>
      </c>
      <c r="F24" s="11" t="s">
        <v>46</v>
      </c>
      <c r="G24" s="45">
        <v>203</v>
      </c>
      <c r="H24" s="46" t="s">
        <v>295</v>
      </c>
      <c r="I24" s="39" t="s">
        <v>48</v>
      </c>
      <c r="J24" s="13" t="s">
        <v>47</v>
      </c>
      <c r="K24" s="128" t="s">
        <v>264</v>
      </c>
      <c r="L24" s="60" t="s">
        <v>262</v>
      </c>
      <c r="M24" s="12"/>
      <c r="N24" s="125">
        <f t="shared" si="0"/>
        <v>42417</v>
      </c>
      <c r="O24" s="125">
        <f t="shared" si="1"/>
        <v>42417</v>
      </c>
      <c r="P24" s="126">
        <f t="shared" si="6"/>
        <v>42291</v>
      </c>
      <c r="Q24" s="126"/>
      <c r="R24" s="126"/>
      <c r="S24" s="126"/>
      <c r="T24" s="126"/>
      <c r="U24" s="126"/>
      <c r="V24" s="126"/>
      <c r="W24" s="126"/>
      <c r="X24" s="126">
        <f t="shared" si="2"/>
        <v>42291</v>
      </c>
      <c r="Y24" s="126"/>
      <c r="Z24" s="126"/>
      <c r="AA24" s="126"/>
      <c r="AB24" s="126"/>
      <c r="AC24" s="126"/>
      <c r="AD24" s="126"/>
      <c r="AE24" s="126"/>
      <c r="AF24" s="126">
        <v>42291</v>
      </c>
      <c r="AG24" s="126"/>
      <c r="AH24" s="126"/>
      <c r="AI24" s="126"/>
      <c r="AJ24" s="126"/>
      <c r="AK24" s="126"/>
      <c r="AL24" s="126"/>
      <c r="AM24" s="126">
        <v>42429</v>
      </c>
      <c r="AN24" s="126">
        <v>42433</v>
      </c>
      <c r="AO24" s="78">
        <f t="shared" si="3"/>
        <v>91</v>
      </c>
      <c r="AP24" s="78">
        <f t="shared" si="4"/>
        <v>42</v>
      </c>
      <c r="AQ24" s="9" t="s">
        <v>296</v>
      </c>
      <c r="AR24" s="127">
        <f t="shared" si="8"/>
        <v>42459</v>
      </c>
      <c r="AS24" s="8">
        <v>3</v>
      </c>
      <c r="AT24" s="137">
        <f t="shared" si="5"/>
        <v>42462</v>
      </c>
      <c r="AU24" s="95"/>
      <c r="AV24" s="102" t="s">
        <v>316</v>
      </c>
      <c r="AW24" s="3"/>
    </row>
    <row r="25" spans="1:49" s="2" customFormat="1" ht="15.75" x14ac:dyDescent="0.25">
      <c r="A25" s="26"/>
      <c r="B25" s="30"/>
      <c r="C25" s="31"/>
      <c r="D25" s="10" t="s">
        <v>285</v>
      </c>
      <c r="E25" s="39" t="s">
        <v>0</v>
      </c>
      <c r="F25" s="11" t="s">
        <v>49</v>
      </c>
      <c r="G25" s="45">
        <v>205</v>
      </c>
      <c r="H25" s="46" t="s">
        <v>295</v>
      </c>
      <c r="I25" s="39" t="s">
        <v>51</v>
      </c>
      <c r="J25" s="13" t="s">
        <v>50</v>
      </c>
      <c r="K25" s="129" t="s">
        <v>263</v>
      </c>
      <c r="L25" s="60" t="s">
        <v>262</v>
      </c>
      <c r="M25" s="12"/>
      <c r="N25" s="92">
        <f t="shared" si="0"/>
        <v>42403</v>
      </c>
      <c r="O25" s="92">
        <f t="shared" si="1"/>
        <v>42403</v>
      </c>
      <c r="P25" s="93">
        <f>AF25</f>
        <v>42248</v>
      </c>
      <c r="Q25" s="93"/>
      <c r="R25" s="93"/>
      <c r="S25" s="93"/>
      <c r="T25" s="93"/>
      <c r="U25" s="93"/>
      <c r="V25" s="93"/>
      <c r="W25" s="93"/>
      <c r="X25" s="93">
        <f t="shared" si="2"/>
        <v>42248</v>
      </c>
      <c r="Y25" s="93"/>
      <c r="Z25" s="93"/>
      <c r="AA25" s="93"/>
      <c r="AB25" s="93"/>
      <c r="AC25" s="93"/>
      <c r="AD25" s="93"/>
      <c r="AE25" s="93"/>
      <c r="AF25" s="93">
        <v>42248</v>
      </c>
      <c r="AG25" s="93"/>
      <c r="AH25" s="93"/>
      <c r="AI25" s="93"/>
      <c r="AJ25" s="93"/>
      <c r="AK25" s="93"/>
      <c r="AL25" s="93"/>
      <c r="AM25" s="93">
        <v>42429</v>
      </c>
      <c r="AN25" s="93">
        <v>42433</v>
      </c>
      <c r="AO25" s="78">
        <f t="shared" si="3"/>
        <v>91</v>
      </c>
      <c r="AP25" s="78">
        <f t="shared" si="4"/>
        <v>42</v>
      </c>
      <c r="AQ25" s="9" t="s">
        <v>296</v>
      </c>
      <c r="AR25" s="91">
        <f>AR26</f>
        <v>42445</v>
      </c>
      <c r="AS25" s="8">
        <v>3</v>
      </c>
      <c r="AT25" s="90">
        <f t="shared" si="5"/>
        <v>42448</v>
      </c>
      <c r="AU25" s="95"/>
      <c r="AV25" s="102" t="s">
        <v>316</v>
      </c>
      <c r="AW25" s="3"/>
    </row>
    <row r="26" spans="1:49" s="2" customFormat="1" ht="15.75" x14ac:dyDescent="0.25">
      <c r="A26" s="26"/>
      <c r="B26" s="30" t="s">
        <v>286</v>
      </c>
      <c r="C26" s="31"/>
      <c r="D26" s="10"/>
      <c r="E26" s="39" t="s">
        <v>0</v>
      </c>
      <c r="F26" s="11" t="s">
        <v>52</v>
      </c>
      <c r="G26" s="45">
        <v>207</v>
      </c>
      <c r="H26" s="46">
        <v>1</v>
      </c>
      <c r="I26" s="39" t="s">
        <v>54</v>
      </c>
      <c r="J26" s="13" t="s">
        <v>53</v>
      </c>
      <c r="K26" s="129" t="s">
        <v>263</v>
      </c>
      <c r="L26" s="60" t="s">
        <v>262</v>
      </c>
      <c r="M26" s="12"/>
      <c r="N26" s="92">
        <f t="shared" si="0"/>
        <v>42403</v>
      </c>
      <c r="O26" s="92">
        <f t="shared" si="1"/>
        <v>42403</v>
      </c>
      <c r="P26" s="93">
        <f t="shared" ref="P26:P40" si="9">AF26</f>
        <v>42248</v>
      </c>
      <c r="Q26" s="93"/>
      <c r="R26" s="93"/>
      <c r="S26" s="93"/>
      <c r="T26" s="93"/>
      <c r="U26" s="93"/>
      <c r="V26" s="93"/>
      <c r="W26" s="93"/>
      <c r="X26" s="93">
        <f t="shared" si="2"/>
        <v>42248</v>
      </c>
      <c r="Y26" s="93"/>
      <c r="Z26" s="93"/>
      <c r="AA26" s="93"/>
      <c r="AB26" s="93"/>
      <c r="AC26" s="93"/>
      <c r="AD26" s="93"/>
      <c r="AE26" s="93"/>
      <c r="AF26" s="93">
        <v>42248</v>
      </c>
      <c r="AG26" s="93"/>
      <c r="AH26" s="93"/>
      <c r="AI26" s="93"/>
      <c r="AJ26" s="93"/>
      <c r="AK26" s="93"/>
      <c r="AL26" s="93"/>
      <c r="AM26" s="93">
        <v>42429</v>
      </c>
      <c r="AN26" s="93">
        <v>42433</v>
      </c>
      <c r="AO26" s="78">
        <f t="shared" si="3"/>
        <v>91</v>
      </c>
      <c r="AP26" s="78">
        <f t="shared" si="4"/>
        <v>42</v>
      </c>
      <c r="AQ26" s="9" t="s">
        <v>296</v>
      </c>
      <c r="AR26" s="91">
        <f>AR32</f>
        <v>42445</v>
      </c>
      <c r="AS26" s="8">
        <v>3</v>
      </c>
      <c r="AT26" s="90">
        <f t="shared" si="5"/>
        <v>42448</v>
      </c>
      <c r="AU26" s="95"/>
      <c r="AV26" s="102" t="s">
        <v>364</v>
      </c>
      <c r="AW26" s="3"/>
    </row>
    <row r="27" spans="1:49" s="2" customFormat="1" ht="15.75" x14ac:dyDescent="0.25">
      <c r="A27" s="26"/>
      <c r="B27" s="30" t="s">
        <v>286</v>
      </c>
      <c r="C27" s="31"/>
      <c r="D27" s="10"/>
      <c r="E27" s="39" t="s">
        <v>0</v>
      </c>
      <c r="F27" s="11" t="s">
        <v>55</v>
      </c>
      <c r="G27" s="45">
        <v>209</v>
      </c>
      <c r="H27" s="46">
        <v>2</v>
      </c>
      <c r="I27" s="39" t="s">
        <v>57</v>
      </c>
      <c r="J27" s="13" t="s">
        <v>56</v>
      </c>
      <c r="K27" s="129" t="s">
        <v>263</v>
      </c>
      <c r="L27" s="60" t="s">
        <v>262</v>
      </c>
      <c r="M27" s="12"/>
      <c r="N27" s="92">
        <f t="shared" si="0"/>
        <v>42403</v>
      </c>
      <c r="O27" s="92">
        <f t="shared" si="1"/>
        <v>42403</v>
      </c>
      <c r="P27" s="93">
        <f t="shared" si="9"/>
        <v>42248</v>
      </c>
      <c r="Q27" s="93"/>
      <c r="R27" s="93"/>
      <c r="S27" s="93"/>
      <c r="T27" s="93"/>
      <c r="U27" s="93"/>
      <c r="V27" s="93"/>
      <c r="W27" s="93"/>
      <c r="X27" s="93">
        <f t="shared" si="2"/>
        <v>42248</v>
      </c>
      <c r="Y27" s="93"/>
      <c r="Z27" s="93"/>
      <c r="AA27" s="93"/>
      <c r="AB27" s="93"/>
      <c r="AC27" s="93"/>
      <c r="AD27" s="93"/>
      <c r="AE27" s="93"/>
      <c r="AF27" s="93">
        <v>42248</v>
      </c>
      <c r="AG27" s="93"/>
      <c r="AH27" s="93"/>
      <c r="AI27" s="93"/>
      <c r="AJ27" s="93"/>
      <c r="AK27" s="93"/>
      <c r="AL27" s="93"/>
      <c r="AM27" s="93">
        <v>42429</v>
      </c>
      <c r="AN27" s="93">
        <v>42433</v>
      </c>
      <c r="AO27" s="78">
        <f t="shared" si="3"/>
        <v>91</v>
      </c>
      <c r="AP27" s="78">
        <f t="shared" si="4"/>
        <v>42</v>
      </c>
      <c r="AQ27" s="9" t="s">
        <v>296</v>
      </c>
      <c r="AR27" s="91">
        <f>AR26</f>
        <v>42445</v>
      </c>
      <c r="AS27" s="8">
        <v>3</v>
      </c>
      <c r="AT27" s="90">
        <f t="shared" si="5"/>
        <v>42448</v>
      </c>
      <c r="AU27" s="95"/>
      <c r="AV27" s="102" t="s">
        <v>364</v>
      </c>
      <c r="AW27" s="3"/>
    </row>
    <row r="28" spans="1:49" s="2" customFormat="1" ht="15.75" x14ac:dyDescent="0.25">
      <c r="A28" s="26"/>
      <c r="B28" s="30" t="s">
        <v>286</v>
      </c>
      <c r="C28" s="31"/>
      <c r="D28" s="10"/>
      <c r="E28" s="39" t="s">
        <v>0</v>
      </c>
      <c r="F28" s="11" t="s">
        <v>58</v>
      </c>
      <c r="G28" s="45">
        <v>211</v>
      </c>
      <c r="H28" s="46" t="s">
        <v>294</v>
      </c>
      <c r="I28" s="39" t="s">
        <v>60</v>
      </c>
      <c r="J28" s="13" t="s">
        <v>59</v>
      </c>
      <c r="K28" s="129" t="s">
        <v>263</v>
      </c>
      <c r="L28" s="60" t="s">
        <v>262</v>
      </c>
      <c r="M28" s="12"/>
      <c r="N28" s="92">
        <f t="shared" si="0"/>
        <v>42403</v>
      </c>
      <c r="O28" s="92">
        <f t="shared" si="1"/>
        <v>42403</v>
      </c>
      <c r="P28" s="93">
        <f t="shared" si="9"/>
        <v>42248</v>
      </c>
      <c r="Q28" s="93"/>
      <c r="R28" s="93"/>
      <c r="S28" s="93"/>
      <c r="T28" s="93"/>
      <c r="U28" s="93"/>
      <c r="V28" s="93"/>
      <c r="W28" s="93"/>
      <c r="X28" s="93">
        <f t="shared" si="2"/>
        <v>42248</v>
      </c>
      <c r="Y28" s="93"/>
      <c r="Z28" s="93"/>
      <c r="AA28" s="93"/>
      <c r="AB28" s="93"/>
      <c r="AC28" s="93"/>
      <c r="AD28" s="93"/>
      <c r="AE28" s="93"/>
      <c r="AF28" s="93">
        <v>42248</v>
      </c>
      <c r="AG28" s="93"/>
      <c r="AH28" s="93"/>
      <c r="AI28" s="93"/>
      <c r="AJ28" s="93"/>
      <c r="AK28" s="93"/>
      <c r="AL28" s="93"/>
      <c r="AM28" s="93">
        <v>42429</v>
      </c>
      <c r="AN28" s="93">
        <v>42433</v>
      </c>
      <c r="AO28" s="78">
        <f t="shared" si="3"/>
        <v>91</v>
      </c>
      <c r="AP28" s="78">
        <f t="shared" si="4"/>
        <v>42</v>
      </c>
      <c r="AQ28" s="9" t="s">
        <v>296</v>
      </c>
      <c r="AR28" s="91">
        <f>AR27</f>
        <v>42445</v>
      </c>
      <c r="AS28" s="8">
        <v>3</v>
      </c>
      <c r="AT28" s="90">
        <f t="shared" si="5"/>
        <v>42448</v>
      </c>
      <c r="AU28" s="95"/>
      <c r="AV28" s="102" t="s">
        <v>364</v>
      </c>
      <c r="AW28" s="3"/>
    </row>
    <row r="29" spans="1:49" s="2" customFormat="1" ht="15.75" x14ac:dyDescent="0.25">
      <c r="A29" s="26"/>
      <c r="B29" s="30"/>
      <c r="C29" s="31" t="s">
        <v>307</v>
      </c>
      <c r="D29" s="10"/>
      <c r="E29" s="39" t="s">
        <v>0</v>
      </c>
      <c r="F29" s="11"/>
      <c r="G29" s="45" t="s">
        <v>312</v>
      </c>
      <c r="H29" s="46"/>
      <c r="I29" s="39">
        <v>185</v>
      </c>
      <c r="J29" s="13"/>
      <c r="K29" s="129"/>
      <c r="L29" s="60"/>
      <c r="M29" s="12"/>
      <c r="N29" s="92">
        <f t="shared" si="0"/>
        <v>42403</v>
      </c>
      <c r="O29" s="92">
        <f t="shared" si="1"/>
        <v>42403</v>
      </c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78"/>
      <c r="AP29" s="78">
        <f t="shared" si="4"/>
        <v>42</v>
      </c>
      <c r="AQ29" s="9" t="s">
        <v>296</v>
      </c>
      <c r="AR29" s="91">
        <f>AR28</f>
        <v>42445</v>
      </c>
      <c r="AS29" s="8">
        <v>3</v>
      </c>
      <c r="AT29" s="90">
        <f t="shared" si="5"/>
        <v>42448</v>
      </c>
      <c r="AU29" s="95"/>
      <c r="AV29" s="102"/>
      <c r="AW29" s="3"/>
    </row>
    <row r="30" spans="1:49" s="2" customFormat="1" ht="15.75" x14ac:dyDescent="0.25">
      <c r="A30" s="26"/>
      <c r="B30" s="30"/>
      <c r="C30" s="31"/>
      <c r="D30" s="10" t="s">
        <v>285</v>
      </c>
      <c r="E30" s="39" t="s">
        <v>0</v>
      </c>
      <c r="F30" s="11" t="s">
        <v>61</v>
      </c>
      <c r="G30" s="45">
        <v>215</v>
      </c>
      <c r="H30" s="46" t="s">
        <v>295</v>
      </c>
      <c r="I30" s="39" t="s">
        <v>63</v>
      </c>
      <c r="J30" s="13" t="s">
        <v>62</v>
      </c>
      <c r="K30" s="129" t="s">
        <v>263</v>
      </c>
      <c r="L30" s="60" t="s">
        <v>262</v>
      </c>
      <c r="M30" s="12"/>
      <c r="N30" s="92">
        <f t="shared" si="0"/>
        <v>42403</v>
      </c>
      <c r="O30" s="92">
        <f t="shared" si="1"/>
        <v>42403</v>
      </c>
      <c r="P30" s="93">
        <f t="shared" si="9"/>
        <v>42248</v>
      </c>
      <c r="Q30" s="93"/>
      <c r="R30" s="93"/>
      <c r="S30" s="93"/>
      <c r="T30" s="93"/>
      <c r="U30" s="93"/>
      <c r="V30" s="93"/>
      <c r="W30" s="93"/>
      <c r="X30" s="93">
        <f t="shared" si="2"/>
        <v>42248</v>
      </c>
      <c r="Y30" s="93"/>
      <c r="Z30" s="93"/>
      <c r="AA30" s="93"/>
      <c r="AB30" s="93"/>
      <c r="AC30" s="93"/>
      <c r="AD30" s="93"/>
      <c r="AE30" s="93"/>
      <c r="AF30" s="93">
        <v>42248</v>
      </c>
      <c r="AG30" s="93"/>
      <c r="AH30" s="93"/>
      <c r="AI30" s="93"/>
      <c r="AJ30" s="93"/>
      <c r="AK30" s="93"/>
      <c r="AL30" s="93"/>
      <c r="AM30" s="93">
        <v>42429</v>
      </c>
      <c r="AN30" s="93">
        <v>42433</v>
      </c>
      <c r="AO30" s="78">
        <f t="shared" si="3"/>
        <v>91</v>
      </c>
      <c r="AP30" s="78">
        <f t="shared" si="4"/>
        <v>42</v>
      </c>
      <c r="AQ30" s="9" t="s">
        <v>296</v>
      </c>
      <c r="AR30" s="91">
        <f>AR29</f>
        <v>42445</v>
      </c>
      <c r="AS30" s="8">
        <v>3</v>
      </c>
      <c r="AT30" s="90">
        <f t="shared" si="5"/>
        <v>42448</v>
      </c>
      <c r="AU30" s="95"/>
      <c r="AV30" s="102" t="s">
        <v>316</v>
      </c>
      <c r="AW30" s="3"/>
    </row>
    <row r="31" spans="1:49" s="2" customFormat="1" ht="15.75" x14ac:dyDescent="0.25">
      <c r="A31" s="26"/>
      <c r="B31" s="30"/>
      <c r="C31" s="31"/>
      <c r="D31" s="10" t="s">
        <v>285</v>
      </c>
      <c r="E31" s="39" t="s">
        <v>0</v>
      </c>
      <c r="F31" s="11" t="s">
        <v>64</v>
      </c>
      <c r="G31" s="45">
        <v>217</v>
      </c>
      <c r="H31" s="46" t="s">
        <v>295</v>
      </c>
      <c r="I31" s="39" t="s">
        <v>300</v>
      </c>
      <c r="J31" s="13" t="s">
        <v>65</v>
      </c>
      <c r="K31" s="129" t="s">
        <v>263</v>
      </c>
      <c r="L31" s="60" t="s">
        <v>262</v>
      </c>
      <c r="M31" s="12"/>
      <c r="N31" s="92">
        <f t="shared" si="0"/>
        <v>42403</v>
      </c>
      <c r="O31" s="92">
        <f t="shared" si="1"/>
        <v>42403</v>
      </c>
      <c r="P31" s="93">
        <f t="shared" si="9"/>
        <v>42248</v>
      </c>
      <c r="Q31" s="93"/>
      <c r="R31" s="93"/>
      <c r="S31" s="93"/>
      <c r="T31" s="93"/>
      <c r="U31" s="93"/>
      <c r="V31" s="93"/>
      <c r="W31" s="93"/>
      <c r="X31" s="93">
        <f t="shared" si="2"/>
        <v>42248</v>
      </c>
      <c r="Y31" s="93"/>
      <c r="Z31" s="93"/>
      <c r="AA31" s="93"/>
      <c r="AB31" s="93"/>
      <c r="AC31" s="93"/>
      <c r="AD31" s="93"/>
      <c r="AE31" s="93"/>
      <c r="AF31" s="93">
        <v>42248</v>
      </c>
      <c r="AG31" s="93"/>
      <c r="AH31" s="93"/>
      <c r="AI31" s="93"/>
      <c r="AJ31" s="93"/>
      <c r="AK31" s="93"/>
      <c r="AL31" s="93"/>
      <c r="AM31" s="93">
        <v>42429</v>
      </c>
      <c r="AN31" s="93">
        <v>42433</v>
      </c>
      <c r="AO31" s="78">
        <f t="shared" si="3"/>
        <v>91</v>
      </c>
      <c r="AP31" s="78">
        <f t="shared" si="4"/>
        <v>42</v>
      </c>
      <c r="AQ31" s="9" t="s">
        <v>296</v>
      </c>
      <c r="AR31" s="91">
        <f>AR36</f>
        <v>42445</v>
      </c>
      <c r="AS31" s="8">
        <v>3</v>
      </c>
      <c r="AT31" s="90">
        <f t="shared" si="5"/>
        <v>42448</v>
      </c>
      <c r="AU31" s="95"/>
      <c r="AV31" s="102" t="s">
        <v>316</v>
      </c>
      <c r="AW31" s="3"/>
    </row>
    <row r="32" spans="1:49" s="2" customFormat="1" ht="15.75" x14ac:dyDescent="0.25">
      <c r="A32" s="26"/>
      <c r="B32" s="30" t="s">
        <v>286</v>
      </c>
      <c r="C32" s="31"/>
      <c r="D32" s="10"/>
      <c r="E32" s="39" t="s">
        <v>0</v>
      </c>
      <c r="F32" s="11" t="s">
        <v>66</v>
      </c>
      <c r="G32" s="45">
        <v>219</v>
      </c>
      <c r="H32" s="46">
        <v>1</v>
      </c>
      <c r="I32" s="39">
        <v>187</v>
      </c>
      <c r="J32" s="13" t="s">
        <v>67</v>
      </c>
      <c r="K32" s="129" t="s">
        <v>263</v>
      </c>
      <c r="L32" s="60" t="s">
        <v>262</v>
      </c>
      <c r="M32" s="12"/>
      <c r="N32" s="92">
        <f t="shared" si="0"/>
        <v>42403</v>
      </c>
      <c r="O32" s="92">
        <f t="shared" si="1"/>
        <v>42403</v>
      </c>
      <c r="P32" s="93">
        <f t="shared" si="9"/>
        <v>42248</v>
      </c>
      <c r="Q32" s="93"/>
      <c r="R32" s="93"/>
      <c r="S32" s="93"/>
      <c r="T32" s="93"/>
      <c r="U32" s="93"/>
      <c r="V32" s="93"/>
      <c r="W32" s="93"/>
      <c r="X32" s="93">
        <f t="shared" si="2"/>
        <v>42248</v>
      </c>
      <c r="Y32" s="93"/>
      <c r="Z32" s="93"/>
      <c r="AA32" s="93"/>
      <c r="AB32" s="93"/>
      <c r="AC32" s="93"/>
      <c r="AD32" s="93"/>
      <c r="AE32" s="93"/>
      <c r="AF32" s="93">
        <v>42248</v>
      </c>
      <c r="AG32" s="93"/>
      <c r="AH32" s="93"/>
      <c r="AI32" s="93"/>
      <c r="AJ32" s="93"/>
      <c r="AK32" s="93"/>
      <c r="AL32" s="93"/>
      <c r="AM32" s="93">
        <v>42429</v>
      </c>
      <c r="AN32" s="93">
        <v>42433</v>
      </c>
      <c r="AO32" s="78">
        <f t="shared" si="3"/>
        <v>91</v>
      </c>
      <c r="AP32" s="78">
        <f t="shared" si="4"/>
        <v>42</v>
      </c>
      <c r="AQ32" s="9" t="s">
        <v>296</v>
      </c>
      <c r="AR32" s="91">
        <f>AR31</f>
        <v>42445</v>
      </c>
      <c r="AS32" s="8">
        <v>3</v>
      </c>
      <c r="AT32" s="90">
        <f t="shared" si="5"/>
        <v>42448</v>
      </c>
      <c r="AU32" s="95"/>
      <c r="AV32" s="102" t="s">
        <v>364</v>
      </c>
      <c r="AW32" s="3"/>
    </row>
    <row r="33" spans="1:49" s="2" customFormat="1" ht="15.75" x14ac:dyDescent="0.25">
      <c r="A33" s="26"/>
      <c r="B33" s="30" t="s">
        <v>286</v>
      </c>
      <c r="C33" s="31"/>
      <c r="D33" s="10"/>
      <c r="E33" s="39" t="s">
        <v>0</v>
      </c>
      <c r="F33" s="11" t="s">
        <v>68</v>
      </c>
      <c r="G33" s="45">
        <v>221</v>
      </c>
      <c r="H33" s="46">
        <v>2</v>
      </c>
      <c r="I33" s="39" t="s">
        <v>70</v>
      </c>
      <c r="J33" s="13" t="s">
        <v>69</v>
      </c>
      <c r="K33" s="129" t="s">
        <v>263</v>
      </c>
      <c r="L33" s="60" t="s">
        <v>262</v>
      </c>
      <c r="M33" s="12"/>
      <c r="N33" s="92">
        <f t="shared" si="0"/>
        <v>42403</v>
      </c>
      <c r="O33" s="92">
        <f t="shared" si="1"/>
        <v>42403</v>
      </c>
      <c r="P33" s="93">
        <f t="shared" si="9"/>
        <v>42248</v>
      </c>
      <c r="Q33" s="93"/>
      <c r="R33" s="93"/>
      <c r="S33" s="93"/>
      <c r="T33" s="93"/>
      <c r="U33" s="93"/>
      <c r="V33" s="93"/>
      <c r="W33" s="93"/>
      <c r="X33" s="93">
        <f t="shared" si="2"/>
        <v>42248</v>
      </c>
      <c r="Y33" s="93"/>
      <c r="Z33" s="93"/>
      <c r="AA33" s="93"/>
      <c r="AB33" s="93"/>
      <c r="AC33" s="93"/>
      <c r="AD33" s="93"/>
      <c r="AE33" s="93"/>
      <c r="AF33" s="93">
        <v>42248</v>
      </c>
      <c r="AG33" s="93"/>
      <c r="AH33" s="93"/>
      <c r="AI33" s="93"/>
      <c r="AJ33" s="93"/>
      <c r="AK33" s="93"/>
      <c r="AL33" s="93"/>
      <c r="AM33" s="93">
        <v>42429</v>
      </c>
      <c r="AN33" s="93">
        <v>42433</v>
      </c>
      <c r="AO33" s="78">
        <f t="shared" si="3"/>
        <v>91</v>
      </c>
      <c r="AP33" s="78">
        <f t="shared" si="4"/>
        <v>42</v>
      </c>
      <c r="AQ33" s="9" t="s">
        <v>296</v>
      </c>
      <c r="AR33" s="91">
        <f>AR32</f>
        <v>42445</v>
      </c>
      <c r="AS33" s="8">
        <v>3</v>
      </c>
      <c r="AT33" s="90">
        <f t="shared" si="5"/>
        <v>42448</v>
      </c>
      <c r="AU33" s="95"/>
      <c r="AV33" s="102" t="s">
        <v>364</v>
      </c>
      <c r="AW33" s="3"/>
    </row>
    <row r="34" spans="1:49" s="2" customFormat="1" ht="15.75" x14ac:dyDescent="0.25">
      <c r="A34" s="26"/>
      <c r="B34" s="30" t="s">
        <v>286</v>
      </c>
      <c r="C34" s="31"/>
      <c r="D34" s="10"/>
      <c r="E34" s="39" t="s">
        <v>0</v>
      </c>
      <c r="F34" s="11" t="s">
        <v>71</v>
      </c>
      <c r="G34" s="45">
        <v>223</v>
      </c>
      <c r="H34" s="46" t="s">
        <v>294</v>
      </c>
      <c r="I34" s="39">
        <v>187</v>
      </c>
      <c r="J34" s="13" t="s">
        <v>72</v>
      </c>
      <c r="K34" s="129" t="s">
        <v>263</v>
      </c>
      <c r="L34" s="60" t="s">
        <v>262</v>
      </c>
      <c r="M34" s="12"/>
      <c r="N34" s="92">
        <f t="shared" si="0"/>
        <v>42403</v>
      </c>
      <c r="O34" s="92">
        <f t="shared" si="1"/>
        <v>42403</v>
      </c>
      <c r="P34" s="93">
        <f t="shared" si="9"/>
        <v>42248</v>
      </c>
      <c r="Q34" s="93"/>
      <c r="R34" s="93"/>
      <c r="S34" s="93"/>
      <c r="T34" s="93"/>
      <c r="U34" s="93"/>
      <c r="V34" s="93"/>
      <c r="W34" s="93"/>
      <c r="X34" s="93">
        <f t="shared" si="2"/>
        <v>42248</v>
      </c>
      <c r="Y34" s="93"/>
      <c r="Z34" s="93"/>
      <c r="AA34" s="93"/>
      <c r="AB34" s="93"/>
      <c r="AC34" s="93"/>
      <c r="AD34" s="93"/>
      <c r="AE34" s="93"/>
      <c r="AF34" s="93">
        <v>42248</v>
      </c>
      <c r="AG34" s="93"/>
      <c r="AH34" s="93"/>
      <c r="AI34" s="93"/>
      <c r="AJ34" s="93"/>
      <c r="AK34" s="93"/>
      <c r="AL34" s="93"/>
      <c r="AM34" s="93">
        <v>42429</v>
      </c>
      <c r="AN34" s="93">
        <v>42433</v>
      </c>
      <c r="AO34" s="78">
        <f t="shared" si="3"/>
        <v>91</v>
      </c>
      <c r="AP34" s="78">
        <f t="shared" si="4"/>
        <v>42</v>
      </c>
      <c r="AQ34" s="9" t="s">
        <v>296</v>
      </c>
      <c r="AR34" s="91">
        <f>AR33</f>
        <v>42445</v>
      </c>
      <c r="AS34" s="8">
        <v>3</v>
      </c>
      <c r="AT34" s="90">
        <f t="shared" si="5"/>
        <v>42448</v>
      </c>
      <c r="AU34" s="95"/>
      <c r="AV34" s="102" t="s">
        <v>364</v>
      </c>
      <c r="AW34" s="3"/>
    </row>
    <row r="35" spans="1:49" s="2" customFormat="1" ht="15.75" x14ac:dyDescent="0.25">
      <c r="A35" s="26"/>
      <c r="B35" s="30"/>
      <c r="C35" s="31" t="s">
        <v>307</v>
      </c>
      <c r="D35" s="10"/>
      <c r="E35" s="39" t="s">
        <v>0</v>
      </c>
      <c r="F35" s="11"/>
      <c r="G35" s="45" t="s">
        <v>312</v>
      </c>
      <c r="H35" s="46"/>
      <c r="I35" s="39">
        <v>187</v>
      </c>
      <c r="J35" s="13"/>
      <c r="K35" s="129"/>
      <c r="L35" s="60"/>
      <c r="M35" s="12"/>
      <c r="N35" s="92">
        <f t="shared" si="0"/>
        <v>42403</v>
      </c>
      <c r="O35" s="92">
        <f t="shared" si="1"/>
        <v>42403</v>
      </c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78"/>
      <c r="AP35" s="78">
        <f t="shared" si="4"/>
        <v>42</v>
      </c>
      <c r="AQ35" s="9" t="s">
        <v>296</v>
      </c>
      <c r="AR35" s="91">
        <f>AR34</f>
        <v>42445</v>
      </c>
      <c r="AS35" s="8">
        <v>3</v>
      </c>
      <c r="AT35" s="90">
        <f t="shared" si="5"/>
        <v>42448</v>
      </c>
      <c r="AU35" s="95"/>
      <c r="AV35" s="102"/>
      <c r="AW35" s="3"/>
    </row>
    <row r="36" spans="1:49" s="2" customFormat="1" ht="15.75" x14ac:dyDescent="0.25">
      <c r="A36" s="26"/>
      <c r="B36" s="30" t="s">
        <v>286</v>
      </c>
      <c r="C36" s="31"/>
      <c r="D36" s="10"/>
      <c r="E36" s="39" t="s">
        <v>0</v>
      </c>
      <c r="F36" s="11" t="s">
        <v>73</v>
      </c>
      <c r="G36" s="45">
        <v>225</v>
      </c>
      <c r="H36" s="46">
        <v>1</v>
      </c>
      <c r="I36" s="39" t="s">
        <v>75</v>
      </c>
      <c r="J36" s="13" t="s">
        <v>74</v>
      </c>
      <c r="K36" s="129" t="s">
        <v>263</v>
      </c>
      <c r="L36" s="60" t="s">
        <v>262</v>
      </c>
      <c r="M36" s="12"/>
      <c r="N36" s="92">
        <f t="shared" si="0"/>
        <v>42403</v>
      </c>
      <c r="O36" s="92">
        <f t="shared" si="1"/>
        <v>42403</v>
      </c>
      <c r="P36" s="93">
        <f t="shared" si="9"/>
        <v>42248</v>
      </c>
      <c r="Q36" s="93"/>
      <c r="R36" s="93"/>
      <c r="S36" s="93"/>
      <c r="T36" s="93"/>
      <c r="U36" s="93"/>
      <c r="V36" s="93"/>
      <c r="W36" s="93"/>
      <c r="X36" s="93">
        <f t="shared" si="2"/>
        <v>42248</v>
      </c>
      <c r="Y36" s="93"/>
      <c r="Z36" s="93"/>
      <c r="AA36" s="93"/>
      <c r="AB36" s="93"/>
      <c r="AC36" s="93"/>
      <c r="AD36" s="93"/>
      <c r="AE36" s="93"/>
      <c r="AF36" s="93">
        <v>42248</v>
      </c>
      <c r="AG36" s="93"/>
      <c r="AH36" s="93"/>
      <c r="AI36" s="93"/>
      <c r="AJ36" s="93"/>
      <c r="AK36" s="93"/>
      <c r="AL36" s="93"/>
      <c r="AM36" s="93">
        <v>42429</v>
      </c>
      <c r="AN36" s="93">
        <v>42433</v>
      </c>
      <c r="AO36" s="78">
        <f t="shared" si="3"/>
        <v>91</v>
      </c>
      <c r="AP36" s="78">
        <f t="shared" si="4"/>
        <v>42</v>
      </c>
      <c r="AQ36" s="9" t="s">
        <v>296</v>
      </c>
      <c r="AR36" s="91">
        <f>AN36+5+7</f>
        <v>42445</v>
      </c>
      <c r="AS36" s="8">
        <v>3</v>
      </c>
      <c r="AT36" s="90">
        <f t="shared" si="5"/>
        <v>42448</v>
      </c>
      <c r="AU36" s="95"/>
      <c r="AV36" s="102" t="s">
        <v>364</v>
      </c>
      <c r="AW36" s="3"/>
    </row>
    <row r="37" spans="1:49" s="2" customFormat="1" ht="15.75" x14ac:dyDescent="0.25">
      <c r="A37" s="26"/>
      <c r="B37" s="30" t="s">
        <v>286</v>
      </c>
      <c r="C37" s="31"/>
      <c r="D37" s="10"/>
      <c r="E37" s="39" t="s">
        <v>0</v>
      </c>
      <c r="F37" s="11" t="s">
        <v>76</v>
      </c>
      <c r="G37" s="45">
        <v>227</v>
      </c>
      <c r="H37" s="46">
        <v>2</v>
      </c>
      <c r="I37" s="39" t="s">
        <v>78</v>
      </c>
      <c r="J37" s="13" t="s">
        <v>77</v>
      </c>
      <c r="K37" s="129" t="s">
        <v>263</v>
      </c>
      <c r="L37" s="60" t="s">
        <v>262</v>
      </c>
      <c r="M37" s="12"/>
      <c r="N37" s="92">
        <f t="shared" si="0"/>
        <v>42403</v>
      </c>
      <c r="O37" s="92">
        <f t="shared" si="1"/>
        <v>42403</v>
      </c>
      <c r="P37" s="93">
        <f t="shared" si="9"/>
        <v>42248</v>
      </c>
      <c r="Q37" s="93"/>
      <c r="R37" s="93"/>
      <c r="S37" s="93"/>
      <c r="T37" s="93"/>
      <c r="U37" s="93"/>
      <c r="V37" s="93"/>
      <c r="W37" s="93"/>
      <c r="X37" s="93">
        <f t="shared" si="2"/>
        <v>42248</v>
      </c>
      <c r="Y37" s="93"/>
      <c r="Z37" s="93"/>
      <c r="AA37" s="93"/>
      <c r="AB37" s="93"/>
      <c r="AC37" s="93"/>
      <c r="AD37" s="93"/>
      <c r="AE37" s="93"/>
      <c r="AF37" s="93">
        <v>42248</v>
      </c>
      <c r="AG37" s="93"/>
      <c r="AH37" s="93"/>
      <c r="AI37" s="93"/>
      <c r="AJ37" s="93"/>
      <c r="AK37" s="93"/>
      <c r="AL37" s="93"/>
      <c r="AM37" s="93">
        <v>42429</v>
      </c>
      <c r="AN37" s="93">
        <v>42433</v>
      </c>
      <c r="AO37" s="78">
        <f t="shared" si="3"/>
        <v>91</v>
      </c>
      <c r="AP37" s="78">
        <f t="shared" si="4"/>
        <v>42</v>
      </c>
      <c r="AQ37" s="9" t="s">
        <v>296</v>
      </c>
      <c r="AR37" s="91">
        <f>AR36</f>
        <v>42445</v>
      </c>
      <c r="AS37" s="8">
        <v>3</v>
      </c>
      <c r="AT37" s="90">
        <f t="shared" si="5"/>
        <v>42448</v>
      </c>
      <c r="AU37" s="95"/>
      <c r="AV37" s="102" t="s">
        <v>364</v>
      </c>
      <c r="AW37" s="3"/>
    </row>
    <row r="38" spans="1:49" s="2" customFormat="1" ht="15.75" x14ac:dyDescent="0.25">
      <c r="A38" s="26"/>
      <c r="B38" s="30" t="s">
        <v>286</v>
      </c>
      <c r="C38" s="31"/>
      <c r="D38" s="10"/>
      <c r="E38" s="39" t="s">
        <v>0</v>
      </c>
      <c r="F38" s="11" t="s">
        <v>79</v>
      </c>
      <c r="G38" s="45">
        <v>229</v>
      </c>
      <c r="H38" s="46" t="s">
        <v>294</v>
      </c>
      <c r="I38" s="39" t="s">
        <v>81</v>
      </c>
      <c r="J38" s="13" t="s">
        <v>80</v>
      </c>
      <c r="K38" s="129" t="s">
        <v>263</v>
      </c>
      <c r="L38" s="60" t="s">
        <v>262</v>
      </c>
      <c r="M38" s="12"/>
      <c r="N38" s="92">
        <f t="shared" si="0"/>
        <v>42403</v>
      </c>
      <c r="O38" s="92">
        <f t="shared" si="1"/>
        <v>42403</v>
      </c>
      <c r="P38" s="93">
        <f t="shared" si="9"/>
        <v>42248</v>
      </c>
      <c r="Q38" s="93"/>
      <c r="R38" s="93"/>
      <c r="S38" s="93"/>
      <c r="T38" s="93"/>
      <c r="U38" s="93"/>
      <c r="V38" s="93"/>
      <c r="W38" s="93"/>
      <c r="X38" s="93">
        <f t="shared" si="2"/>
        <v>42248</v>
      </c>
      <c r="Y38" s="93"/>
      <c r="Z38" s="93"/>
      <c r="AA38" s="93"/>
      <c r="AB38" s="93"/>
      <c r="AC38" s="93"/>
      <c r="AD38" s="93"/>
      <c r="AE38" s="93"/>
      <c r="AF38" s="93">
        <v>42248</v>
      </c>
      <c r="AG38" s="93"/>
      <c r="AH38" s="93"/>
      <c r="AI38" s="93"/>
      <c r="AJ38" s="93"/>
      <c r="AK38" s="93"/>
      <c r="AL38" s="93"/>
      <c r="AM38" s="93">
        <v>42429</v>
      </c>
      <c r="AN38" s="93">
        <v>42433</v>
      </c>
      <c r="AO38" s="78">
        <f t="shared" si="3"/>
        <v>91</v>
      </c>
      <c r="AP38" s="78">
        <f t="shared" si="4"/>
        <v>42</v>
      </c>
      <c r="AQ38" s="9" t="s">
        <v>296</v>
      </c>
      <c r="AR38" s="91">
        <f>AR37</f>
        <v>42445</v>
      </c>
      <c r="AS38" s="8">
        <v>3</v>
      </c>
      <c r="AT38" s="90">
        <f t="shared" si="5"/>
        <v>42448</v>
      </c>
      <c r="AU38" s="95"/>
      <c r="AV38" s="102" t="s">
        <v>364</v>
      </c>
      <c r="AW38" s="3"/>
    </row>
    <row r="39" spans="1:49" s="2" customFormat="1" ht="15.75" x14ac:dyDescent="0.25">
      <c r="A39" s="26"/>
      <c r="B39" s="30"/>
      <c r="C39" s="31" t="s">
        <v>307</v>
      </c>
      <c r="D39" s="10"/>
      <c r="E39" s="39" t="s">
        <v>0</v>
      </c>
      <c r="F39" s="11"/>
      <c r="G39" s="45" t="s">
        <v>312</v>
      </c>
      <c r="H39" s="46"/>
      <c r="I39" s="39">
        <v>189</v>
      </c>
      <c r="J39" s="13"/>
      <c r="K39" s="129"/>
      <c r="L39" s="60"/>
      <c r="M39" s="12"/>
      <c r="N39" s="92">
        <f t="shared" si="0"/>
        <v>42403</v>
      </c>
      <c r="O39" s="92">
        <f t="shared" si="1"/>
        <v>42403</v>
      </c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78"/>
      <c r="AP39" s="78">
        <f t="shared" si="4"/>
        <v>42</v>
      </c>
      <c r="AQ39" s="9" t="s">
        <v>296</v>
      </c>
      <c r="AR39" s="91">
        <f>AR38</f>
        <v>42445</v>
      </c>
      <c r="AS39" s="8">
        <v>3</v>
      </c>
      <c r="AT39" s="90">
        <f t="shared" si="5"/>
        <v>42448</v>
      </c>
      <c r="AU39" s="95"/>
      <c r="AV39" s="102"/>
      <c r="AW39" s="3"/>
    </row>
    <row r="40" spans="1:49" s="2" customFormat="1" ht="15.75" x14ac:dyDescent="0.25">
      <c r="A40" s="26"/>
      <c r="B40" s="30"/>
      <c r="C40" s="31"/>
      <c r="D40" s="10" t="s">
        <v>285</v>
      </c>
      <c r="E40" s="39" t="s">
        <v>0</v>
      </c>
      <c r="F40" s="11" t="s">
        <v>82</v>
      </c>
      <c r="G40" s="45">
        <v>231</v>
      </c>
      <c r="H40" s="46" t="s">
        <v>295</v>
      </c>
      <c r="I40" s="39" t="s">
        <v>84</v>
      </c>
      <c r="J40" s="13" t="s">
        <v>83</v>
      </c>
      <c r="K40" s="129" t="s">
        <v>263</v>
      </c>
      <c r="L40" s="60" t="s">
        <v>262</v>
      </c>
      <c r="M40" s="12"/>
      <c r="N40" s="92">
        <f t="shared" si="0"/>
        <v>42403</v>
      </c>
      <c r="O40" s="92">
        <f t="shared" si="1"/>
        <v>42403</v>
      </c>
      <c r="P40" s="93">
        <f t="shared" si="9"/>
        <v>42248</v>
      </c>
      <c r="Q40" s="93"/>
      <c r="R40" s="93"/>
      <c r="S40" s="93"/>
      <c r="T40" s="93"/>
      <c r="U40" s="93"/>
      <c r="V40" s="93"/>
      <c r="W40" s="93"/>
      <c r="X40" s="93">
        <f t="shared" si="2"/>
        <v>42248</v>
      </c>
      <c r="Y40" s="93"/>
      <c r="Z40" s="93"/>
      <c r="AA40" s="93"/>
      <c r="AB40" s="93"/>
      <c r="AC40" s="93"/>
      <c r="AD40" s="93"/>
      <c r="AE40" s="93"/>
      <c r="AF40" s="93">
        <v>42248</v>
      </c>
      <c r="AG40" s="93"/>
      <c r="AH40" s="93"/>
      <c r="AI40" s="93"/>
      <c r="AJ40" s="93"/>
      <c r="AK40" s="93"/>
      <c r="AL40" s="93"/>
      <c r="AM40" s="93">
        <v>42429</v>
      </c>
      <c r="AN40" s="93">
        <v>42433</v>
      </c>
      <c r="AO40" s="78">
        <f t="shared" si="3"/>
        <v>91</v>
      </c>
      <c r="AP40" s="78">
        <f t="shared" si="4"/>
        <v>42</v>
      </c>
      <c r="AQ40" s="9" t="s">
        <v>296</v>
      </c>
      <c r="AR40" s="91">
        <f>AR39</f>
        <v>42445</v>
      </c>
      <c r="AS40" s="8">
        <v>3</v>
      </c>
      <c r="AT40" s="90">
        <f t="shared" si="5"/>
        <v>42448</v>
      </c>
      <c r="AU40" s="95"/>
      <c r="AV40" s="102" t="s">
        <v>316</v>
      </c>
      <c r="AW40" s="3"/>
    </row>
    <row r="41" spans="1:49" s="2" customFormat="1" ht="15.75" x14ac:dyDescent="0.25">
      <c r="A41" s="26"/>
      <c r="B41" s="30"/>
      <c r="C41" s="31"/>
      <c r="D41" s="10" t="s">
        <v>285</v>
      </c>
      <c r="E41" s="39" t="s">
        <v>0</v>
      </c>
      <c r="F41" s="11" t="s">
        <v>85</v>
      </c>
      <c r="G41" s="45">
        <v>233</v>
      </c>
      <c r="H41" s="46" t="s">
        <v>295</v>
      </c>
      <c r="I41" s="39" t="s">
        <v>87</v>
      </c>
      <c r="J41" s="13" t="s">
        <v>86</v>
      </c>
      <c r="K41" s="121" t="s">
        <v>262</v>
      </c>
      <c r="L41" s="60" t="s">
        <v>263</v>
      </c>
      <c r="M41" s="12"/>
      <c r="N41" s="81">
        <f t="shared" si="0"/>
        <v>42389</v>
      </c>
      <c r="O41" s="81">
        <f t="shared" si="1"/>
        <v>42389</v>
      </c>
      <c r="P41" s="80">
        <f t="shared" ref="P41" si="10">X41</f>
        <v>42298</v>
      </c>
      <c r="Q41" s="80"/>
      <c r="R41" s="80"/>
      <c r="S41" s="80"/>
      <c r="T41" s="80"/>
      <c r="U41" s="80"/>
      <c r="V41" s="80"/>
      <c r="W41" s="80" t="s">
        <v>365</v>
      </c>
      <c r="X41" s="80">
        <f t="shared" si="2"/>
        <v>42298</v>
      </c>
      <c r="Y41" s="80"/>
      <c r="Z41" s="80"/>
      <c r="AA41" s="80"/>
      <c r="AB41" s="80"/>
      <c r="AC41" s="80"/>
      <c r="AD41" s="80"/>
      <c r="AE41" s="80" t="s">
        <v>365</v>
      </c>
      <c r="AF41" s="80">
        <f t="shared" ref="AF41:AF59" si="11">AR41-AP41-AO41</f>
        <v>42298</v>
      </c>
      <c r="AG41" s="80"/>
      <c r="AH41" s="80"/>
      <c r="AI41" s="80"/>
      <c r="AJ41" s="80"/>
      <c r="AK41" s="80"/>
      <c r="AL41" s="80"/>
      <c r="AM41" s="80">
        <v>42422</v>
      </c>
      <c r="AN41" s="80">
        <v>42426</v>
      </c>
      <c r="AO41" s="78">
        <f t="shared" si="3"/>
        <v>91</v>
      </c>
      <c r="AP41" s="78">
        <f t="shared" si="4"/>
        <v>42</v>
      </c>
      <c r="AQ41" s="9" t="s">
        <v>296</v>
      </c>
      <c r="AR41" s="83">
        <v>42431</v>
      </c>
      <c r="AS41" s="8">
        <v>2</v>
      </c>
      <c r="AT41" s="84">
        <f t="shared" si="5"/>
        <v>42433</v>
      </c>
      <c r="AU41" s="95"/>
      <c r="AV41" s="102" t="s">
        <v>316</v>
      </c>
      <c r="AW41" s="3"/>
    </row>
    <row r="42" spans="1:49" s="2" customFormat="1" ht="15.75" x14ac:dyDescent="0.25">
      <c r="A42" s="26"/>
      <c r="B42" s="30" t="s">
        <v>286</v>
      </c>
      <c r="C42" s="31"/>
      <c r="D42" s="10"/>
      <c r="E42" s="39" t="s">
        <v>0</v>
      </c>
      <c r="F42" s="11" t="s">
        <v>88</v>
      </c>
      <c r="G42" s="45">
        <v>235</v>
      </c>
      <c r="H42" s="46">
        <v>1</v>
      </c>
      <c r="I42" s="39" t="s">
        <v>90</v>
      </c>
      <c r="J42" s="13" t="s">
        <v>89</v>
      </c>
      <c r="K42" s="121" t="s">
        <v>262</v>
      </c>
      <c r="L42" s="60" t="s">
        <v>263</v>
      </c>
      <c r="M42" s="12"/>
      <c r="N42" s="81">
        <f t="shared" si="0"/>
        <v>42389</v>
      </c>
      <c r="O42" s="81">
        <f t="shared" si="1"/>
        <v>42389</v>
      </c>
      <c r="P42" s="80">
        <f t="shared" ref="P42" si="12">X42</f>
        <v>42298</v>
      </c>
      <c r="Q42" s="80"/>
      <c r="R42" s="80"/>
      <c r="S42" s="80"/>
      <c r="T42" s="80"/>
      <c r="U42" s="80"/>
      <c r="V42" s="80"/>
      <c r="W42" s="80" t="s">
        <v>365</v>
      </c>
      <c r="X42" s="80">
        <f t="shared" si="2"/>
        <v>42298</v>
      </c>
      <c r="Y42" s="80"/>
      <c r="Z42" s="80"/>
      <c r="AA42" s="80"/>
      <c r="AB42" s="80"/>
      <c r="AC42" s="80"/>
      <c r="AD42" s="80"/>
      <c r="AE42" s="80" t="s">
        <v>365</v>
      </c>
      <c r="AF42" s="80">
        <f t="shared" si="11"/>
        <v>42298</v>
      </c>
      <c r="AG42" s="80"/>
      <c r="AH42" s="80"/>
      <c r="AI42" s="80"/>
      <c r="AJ42" s="80"/>
      <c r="AK42" s="80"/>
      <c r="AL42" s="80"/>
      <c r="AM42" s="80">
        <v>42422</v>
      </c>
      <c r="AN42" s="80">
        <v>42426</v>
      </c>
      <c r="AO42" s="78">
        <f t="shared" si="3"/>
        <v>91</v>
      </c>
      <c r="AP42" s="78">
        <f t="shared" si="4"/>
        <v>42</v>
      </c>
      <c r="AQ42" s="9" t="s">
        <v>296</v>
      </c>
      <c r="AR42" s="83">
        <v>42431</v>
      </c>
      <c r="AS42" s="8">
        <v>2</v>
      </c>
      <c r="AT42" s="84">
        <f t="shared" si="5"/>
        <v>42433</v>
      </c>
      <c r="AU42" s="95"/>
      <c r="AV42" s="102" t="s">
        <v>364</v>
      </c>
      <c r="AW42" s="3"/>
    </row>
    <row r="43" spans="1:49" s="2" customFormat="1" ht="15.75" x14ac:dyDescent="0.25">
      <c r="A43" s="26"/>
      <c r="B43" s="30" t="s">
        <v>286</v>
      </c>
      <c r="C43" s="31"/>
      <c r="D43" s="10"/>
      <c r="E43" s="39" t="s">
        <v>0</v>
      </c>
      <c r="F43" s="11" t="s">
        <v>91</v>
      </c>
      <c r="G43" s="45">
        <v>237</v>
      </c>
      <c r="H43" s="46">
        <v>2</v>
      </c>
      <c r="I43" s="39" t="s">
        <v>93</v>
      </c>
      <c r="J43" s="13" t="s">
        <v>92</v>
      </c>
      <c r="K43" s="121" t="s">
        <v>262</v>
      </c>
      <c r="L43" s="60" t="s">
        <v>263</v>
      </c>
      <c r="M43" s="12"/>
      <c r="N43" s="81">
        <f t="shared" si="0"/>
        <v>42389</v>
      </c>
      <c r="O43" s="81">
        <f t="shared" si="1"/>
        <v>42389</v>
      </c>
      <c r="P43" s="80">
        <f t="shared" ref="P43" si="13">X43</f>
        <v>42298</v>
      </c>
      <c r="Q43" s="80"/>
      <c r="R43" s="80"/>
      <c r="S43" s="80"/>
      <c r="T43" s="80"/>
      <c r="U43" s="80"/>
      <c r="V43" s="80"/>
      <c r="W43" s="80" t="s">
        <v>365</v>
      </c>
      <c r="X43" s="80">
        <f t="shared" si="2"/>
        <v>42298</v>
      </c>
      <c r="Y43" s="80"/>
      <c r="Z43" s="80"/>
      <c r="AA43" s="80"/>
      <c r="AB43" s="80"/>
      <c r="AC43" s="80"/>
      <c r="AD43" s="80"/>
      <c r="AE43" s="80" t="s">
        <v>365</v>
      </c>
      <c r="AF43" s="80">
        <f t="shared" si="11"/>
        <v>42298</v>
      </c>
      <c r="AG43" s="80"/>
      <c r="AH43" s="80"/>
      <c r="AI43" s="80"/>
      <c r="AJ43" s="80"/>
      <c r="AK43" s="80"/>
      <c r="AL43" s="80"/>
      <c r="AM43" s="80">
        <v>42422</v>
      </c>
      <c r="AN43" s="80">
        <v>42426</v>
      </c>
      <c r="AO43" s="78">
        <f t="shared" si="3"/>
        <v>91</v>
      </c>
      <c r="AP43" s="78">
        <f t="shared" si="4"/>
        <v>42</v>
      </c>
      <c r="AQ43" s="9" t="s">
        <v>296</v>
      </c>
      <c r="AR43" s="83">
        <v>42431</v>
      </c>
      <c r="AS43" s="8">
        <v>2</v>
      </c>
      <c r="AT43" s="84">
        <f t="shared" si="5"/>
        <v>42433</v>
      </c>
      <c r="AU43" s="95"/>
      <c r="AV43" s="102" t="s">
        <v>364</v>
      </c>
      <c r="AW43" s="3"/>
    </row>
    <row r="44" spans="1:49" s="2" customFormat="1" ht="15.75" x14ac:dyDescent="0.25">
      <c r="A44" s="26"/>
      <c r="B44" s="30" t="s">
        <v>286</v>
      </c>
      <c r="C44" s="31"/>
      <c r="D44" s="10"/>
      <c r="E44" s="39" t="s">
        <v>0</v>
      </c>
      <c r="F44" s="11" t="s">
        <v>94</v>
      </c>
      <c r="G44" s="45">
        <v>239</v>
      </c>
      <c r="H44" s="46" t="s">
        <v>294</v>
      </c>
      <c r="I44" s="39" t="s">
        <v>96</v>
      </c>
      <c r="J44" s="13" t="s">
        <v>95</v>
      </c>
      <c r="K44" s="121" t="s">
        <v>262</v>
      </c>
      <c r="L44" s="60" t="s">
        <v>263</v>
      </c>
      <c r="M44" s="12"/>
      <c r="N44" s="81">
        <f t="shared" si="0"/>
        <v>42389</v>
      </c>
      <c r="O44" s="81">
        <f t="shared" si="1"/>
        <v>42389</v>
      </c>
      <c r="P44" s="80">
        <f t="shared" ref="P44" si="14">X44</f>
        <v>42298</v>
      </c>
      <c r="Q44" s="80"/>
      <c r="R44" s="80"/>
      <c r="S44" s="80"/>
      <c r="T44" s="80"/>
      <c r="U44" s="80"/>
      <c r="V44" s="80"/>
      <c r="W44" s="80" t="s">
        <v>365</v>
      </c>
      <c r="X44" s="80">
        <f t="shared" si="2"/>
        <v>42298</v>
      </c>
      <c r="Y44" s="80"/>
      <c r="Z44" s="80"/>
      <c r="AA44" s="80"/>
      <c r="AB44" s="80"/>
      <c r="AC44" s="80"/>
      <c r="AD44" s="80"/>
      <c r="AE44" s="80" t="s">
        <v>365</v>
      </c>
      <c r="AF44" s="80">
        <f t="shared" si="11"/>
        <v>42298</v>
      </c>
      <c r="AG44" s="80"/>
      <c r="AH44" s="80"/>
      <c r="AI44" s="80"/>
      <c r="AJ44" s="80"/>
      <c r="AK44" s="80"/>
      <c r="AL44" s="80"/>
      <c r="AM44" s="80">
        <v>42422</v>
      </c>
      <c r="AN44" s="80">
        <v>42426</v>
      </c>
      <c r="AO44" s="78">
        <f t="shared" si="3"/>
        <v>91</v>
      </c>
      <c r="AP44" s="78">
        <f t="shared" si="4"/>
        <v>42</v>
      </c>
      <c r="AQ44" s="9" t="s">
        <v>296</v>
      </c>
      <c r="AR44" s="83">
        <v>42431</v>
      </c>
      <c r="AS44" s="8">
        <v>2</v>
      </c>
      <c r="AT44" s="84">
        <f t="shared" si="5"/>
        <v>42433</v>
      </c>
      <c r="AU44" s="95"/>
      <c r="AV44" s="102" t="s">
        <v>364</v>
      </c>
      <c r="AW44" s="3"/>
    </row>
    <row r="45" spans="1:49" s="2" customFormat="1" ht="15.75" x14ac:dyDescent="0.25">
      <c r="A45" s="26"/>
      <c r="B45" s="30"/>
      <c r="C45" s="31" t="s">
        <v>307</v>
      </c>
      <c r="D45" s="10"/>
      <c r="E45" s="39" t="s">
        <v>0</v>
      </c>
      <c r="F45" s="11"/>
      <c r="G45" s="45" t="s">
        <v>312</v>
      </c>
      <c r="H45" s="46"/>
      <c r="I45" s="39">
        <v>191</v>
      </c>
      <c r="J45" s="13"/>
      <c r="K45" s="121"/>
      <c r="L45" s="60"/>
      <c r="M45" s="12"/>
      <c r="N45" s="81">
        <f t="shared" si="0"/>
        <v>42389</v>
      </c>
      <c r="O45" s="81">
        <f t="shared" si="1"/>
        <v>42389</v>
      </c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78"/>
      <c r="AP45" s="78">
        <f t="shared" si="4"/>
        <v>42</v>
      </c>
      <c r="AQ45" s="9" t="s">
        <v>296</v>
      </c>
      <c r="AR45" s="83">
        <v>42431</v>
      </c>
      <c r="AS45" s="8">
        <v>2</v>
      </c>
      <c r="AT45" s="84">
        <f t="shared" si="5"/>
        <v>42433</v>
      </c>
      <c r="AU45" s="95"/>
      <c r="AV45" s="102"/>
      <c r="AW45" s="3"/>
    </row>
    <row r="46" spans="1:49" s="2" customFormat="1" ht="15.75" x14ac:dyDescent="0.25">
      <c r="A46" s="26"/>
      <c r="B46" s="30" t="s">
        <v>286</v>
      </c>
      <c r="C46" s="31"/>
      <c r="D46" s="10"/>
      <c r="E46" s="39" t="s">
        <v>0</v>
      </c>
      <c r="F46" s="11" t="s">
        <v>97</v>
      </c>
      <c r="G46" s="45">
        <v>241</v>
      </c>
      <c r="H46" s="46">
        <v>1</v>
      </c>
      <c r="I46" s="39" t="s">
        <v>99</v>
      </c>
      <c r="J46" s="13" t="s">
        <v>98</v>
      </c>
      <c r="K46" s="121" t="s">
        <v>262</v>
      </c>
      <c r="L46" s="60" t="s">
        <v>263</v>
      </c>
      <c r="M46" s="12"/>
      <c r="N46" s="81">
        <f t="shared" si="0"/>
        <v>42389</v>
      </c>
      <c r="O46" s="81">
        <f t="shared" si="1"/>
        <v>42389</v>
      </c>
      <c r="P46" s="80">
        <f t="shared" ref="P46" si="15">X46</f>
        <v>42298</v>
      </c>
      <c r="Q46" s="80"/>
      <c r="R46" s="80"/>
      <c r="S46" s="80"/>
      <c r="T46" s="80"/>
      <c r="U46" s="80"/>
      <c r="V46" s="80"/>
      <c r="W46" s="80" t="s">
        <v>365</v>
      </c>
      <c r="X46" s="80">
        <f t="shared" si="2"/>
        <v>42298</v>
      </c>
      <c r="Y46" s="80"/>
      <c r="Z46" s="80"/>
      <c r="AA46" s="80"/>
      <c r="AB46" s="80"/>
      <c r="AC46" s="80"/>
      <c r="AD46" s="80"/>
      <c r="AE46" s="80" t="s">
        <v>365</v>
      </c>
      <c r="AF46" s="80">
        <f t="shared" si="11"/>
        <v>42298</v>
      </c>
      <c r="AG46" s="80"/>
      <c r="AH46" s="80"/>
      <c r="AI46" s="80"/>
      <c r="AJ46" s="80"/>
      <c r="AK46" s="80"/>
      <c r="AL46" s="80"/>
      <c r="AM46" s="80">
        <v>42422</v>
      </c>
      <c r="AN46" s="80">
        <v>42426</v>
      </c>
      <c r="AO46" s="78">
        <f t="shared" si="3"/>
        <v>91</v>
      </c>
      <c r="AP46" s="78">
        <f t="shared" si="4"/>
        <v>42</v>
      </c>
      <c r="AQ46" s="9" t="s">
        <v>296</v>
      </c>
      <c r="AR46" s="83">
        <v>42431</v>
      </c>
      <c r="AS46" s="8">
        <v>2</v>
      </c>
      <c r="AT46" s="84">
        <f t="shared" si="5"/>
        <v>42433</v>
      </c>
      <c r="AU46" s="95"/>
      <c r="AV46" s="102" t="s">
        <v>364</v>
      </c>
      <c r="AW46" s="3"/>
    </row>
    <row r="47" spans="1:49" s="2" customFormat="1" ht="15.75" x14ac:dyDescent="0.25">
      <c r="A47" s="26"/>
      <c r="B47" s="30" t="s">
        <v>286</v>
      </c>
      <c r="C47" s="31"/>
      <c r="D47" s="10"/>
      <c r="E47" s="39" t="s">
        <v>0</v>
      </c>
      <c r="F47" s="11" t="s">
        <v>100</v>
      </c>
      <c r="G47" s="45">
        <v>243</v>
      </c>
      <c r="H47" s="46">
        <v>2</v>
      </c>
      <c r="I47" s="39" t="s">
        <v>102</v>
      </c>
      <c r="J47" s="13" t="s">
        <v>101</v>
      </c>
      <c r="K47" s="121" t="s">
        <v>262</v>
      </c>
      <c r="L47" s="60" t="s">
        <v>263</v>
      </c>
      <c r="M47" s="12"/>
      <c r="N47" s="81">
        <f t="shared" si="0"/>
        <v>42389</v>
      </c>
      <c r="O47" s="81">
        <f t="shared" si="1"/>
        <v>42389</v>
      </c>
      <c r="P47" s="80">
        <f t="shared" ref="P47" si="16">X47</f>
        <v>42298</v>
      </c>
      <c r="Q47" s="80"/>
      <c r="R47" s="80"/>
      <c r="S47" s="80"/>
      <c r="T47" s="80"/>
      <c r="U47" s="80"/>
      <c r="V47" s="80"/>
      <c r="W47" s="80" t="s">
        <v>365</v>
      </c>
      <c r="X47" s="80">
        <f t="shared" si="2"/>
        <v>42298</v>
      </c>
      <c r="Y47" s="80"/>
      <c r="Z47" s="80"/>
      <c r="AA47" s="80"/>
      <c r="AB47" s="80"/>
      <c r="AC47" s="80"/>
      <c r="AD47" s="80"/>
      <c r="AE47" s="80" t="s">
        <v>365</v>
      </c>
      <c r="AF47" s="80">
        <f t="shared" si="11"/>
        <v>42298</v>
      </c>
      <c r="AG47" s="80"/>
      <c r="AH47" s="80"/>
      <c r="AI47" s="80"/>
      <c r="AJ47" s="80"/>
      <c r="AK47" s="80"/>
      <c r="AL47" s="80"/>
      <c r="AM47" s="80">
        <v>42422</v>
      </c>
      <c r="AN47" s="80">
        <v>42426</v>
      </c>
      <c r="AO47" s="78">
        <f t="shared" si="3"/>
        <v>91</v>
      </c>
      <c r="AP47" s="78">
        <f t="shared" si="4"/>
        <v>42</v>
      </c>
      <c r="AQ47" s="9" t="s">
        <v>296</v>
      </c>
      <c r="AR47" s="83">
        <v>42431</v>
      </c>
      <c r="AS47" s="8">
        <v>2</v>
      </c>
      <c r="AT47" s="84">
        <f t="shared" si="5"/>
        <v>42433</v>
      </c>
      <c r="AU47" s="95"/>
      <c r="AV47" s="102" t="s">
        <v>364</v>
      </c>
      <c r="AW47" s="3"/>
    </row>
    <row r="48" spans="1:49" s="2" customFormat="1" ht="15.75" x14ac:dyDescent="0.25">
      <c r="A48" s="26"/>
      <c r="B48" s="30" t="s">
        <v>286</v>
      </c>
      <c r="C48" s="31"/>
      <c r="D48" s="10"/>
      <c r="E48" s="39" t="s">
        <v>0</v>
      </c>
      <c r="F48" s="11" t="s">
        <v>103</v>
      </c>
      <c r="G48" s="45">
        <v>245</v>
      </c>
      <c r="H48" s="46" t="s">
        <v>294</v>
      </c>
      <c r="I48" s="39" t="s">
        <v>105</v>
      </c>
      <c r="J48" s="13" t="s">
        <v>104</v>
      </c>
      <c r="K48" s="121" t="s">
        <v>262</v>
      </c>
      <c r="L48" s="60" t="s">
        <v>263</v>
      </c>
      <c r="M48" s="12"/>
      <c r="N48" s="81">
        <f t="shared" si="0"/>
        <v>42389</v>
      </c>
      <c r="O48" s="81">
        <f t="shared" si="1"/>
        <v>42389</v>
      </c>
      <c r="P48" s="80">
        <f t="shared" ref="P48" si="17">X48</f>
        <v>42298</v>
      </c>
      <c r="Q48" s="80"/>
      <c r="R48" s="80"/>
      <c r="S48" s="80"/>
      <c r="T48" s="80"/>
      <c r="U48" s="80"/>
      <c r="V48" s="80"/>
      <c r="W48" s="80" t="s">
        <v>365</v>
      </c>
      <c r="X48" s="80">
        <f t="shared" si="2"/>
        <v>42298</v>
      </c>
      <c r="Y48" s="80"/>
      <c r="Z48" s="80"/>
      <c r="AA48" s="80"/>
      <c r="AB48" s="80"/>
      <c r="AC48" s="80"/>
      <c r="AD48" s="80"/>
      <c r="AE48" s="80" t="s">
        <v>365</v>
      </c>
      <c r="AF48" s="80">
        <f t="shared" si="11"/>
        <v>42298</v>
      </c>
      <c r="AG48" s="80"/>
      <c r="AH48" s="80"/>
      <c r="AI48" s="80"/>
      <c r="AJ48" s="80"/>
      <c r="AK48" s="80"/>
      <c r="AL48" s="80"/>
      <c r="AM48" s="80">
        <v>42422</v>
      </c>
      <c r="AN48" s="80">
        <v>42426</v>
      </c>
      <c r="AO48" s="78">
        <f t="shared" si="3"/>
        <v>91</v>
      </c>
      <c r="AP48" s="78">
        <f t="shared" si="4"/>
        <v>42</v>
      </c>
      <c r="AQ48" s="9" t="s">
        <v>296</v>
      </c>
      <c r="AR48" s="83">
        <v>42431</v>
      </c>
      <c r="AS48" s="8">
        <v>2</v>
      </c>
      <c r="AT48" s="84">
        <f t="shared" si="5"/>
        <v>42433</v>
      </c>
      <c r="AU48" s="95"/>
      <c r="AV48" s="102" t="s">
        <v>364</v>
      </c>
      <c r="AW48" s="3"/>
    </row>
    <row r="49" spans="1:49" s="2" customFormat="1" ht="15.75" x14ac:dyDescent="0.25">
      <c r="A49" s="26"/>
      <c r="B49" s="30"/>
      <c r="C49" s="31" t="s">
        <v>307</v>
      </c>
      <c r="D49" s="10"/>
      <c r="E49" s="39" t="s">
        <v>0</v>
      </c>
      <c r="F49" s="11"/>
      <c r="G49" s="45" t="s">
        <v>312</v>
      </c>
      <c r="H49" s="46"/>
      <c r="I49" s="39">
        <v>193</v>
      </c>
      <c r="J49" s="13"/>
      <c r="K49" s="121"/>
      <c r="L49" s="60"/>
      <c r="M49" s="12"/>
      <c r="N49" s="81">
        <f t="shared" si="0"/>
        <v>42389</v>
      </c>
      <c r="O49" s="81">
        <f t="shared" si="1"/>
        <v>42389</v>
      </c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78"/>
      <c r="AP49" s="78">
        <f t="shared" si="4"/>
        <v>42</v>
      </c>
      <c r="AQ49" s="9" t="s">
        <v>296</v>
      </c>
      <c r="AR49" s="83">
        <v>42431</v>
      </c>
      <c r="AS49" s="8">
        <v>2</v>
      </c>
      <c r="AT49" s="84">
        <f t="shared" si="5"/>
        <v>42433</v>
      </c>
      <c r="AU49" s="95"/>
      <c r="AV49" s="102"/>
      <c r="AW49" s="3"/>
    </row>
    <row r="50" spans="1:49" s="2" customFormat="1" ht="15.75" x14ac:dyDescent="0.25">
      <c r="A50" s="26"/>
      <c r="B50" s="30"/>
      <c r="C50" s="31"/>
      <c r="D50" s="10" t="s">
        <v>285</v>
      </c>
      <c r="E50" s="39" t="s">
        <v>0</v>
      </c>
      <c r="F50" s="11" t="s">
        <v>106</v>
      </c>
      <c r="G50" s="45">
        <v>247</v>
      </c>
      <c r="H50" s="46" t="s">
        <v>295</v>
      </c>
      <c r="I50" s="39" t="s">
        <v>108</v>
      </c>
      <c r="J50" s="13" t="s">
        <v>107</v>
      </c>
      <c r="K50" s="121" t="s">
        <v>262</v>
      </c>
      <c r="L50" s="60" t="s">
        <v>263</v>
      </c>
      <c r="M50" s="12"/>
      <c r="N50" s="81">
        <f t="shared" si="0"/>
        <v>42389</v>
      </c>
      <c r="O50" s="81">
        <f t="shared" si="1"/>
        <v>42389</v>
      </c>
      <c r="P50" s="80">
        <f t="shared" ref="P50" si="18">X50</f>
        <v>42298</v>
      </c>
      <c r="Q50" s="80"/>
      <c r="R50" s="80"/>
      <c r="S50" s="80"/>
      <c r="T50" s="80"/>
      <c r="U50" s="80"/>
      <c r="V50" s="80"/>
      <c r="W50" s="80" t="s">
        <v>365</v>
      </c>
      <c r="X50" s="80">
        <f t="shared" si="2"/>
        <v>42298</v>
      </c>
      <c r="Y50" s="80"/>
      <c r="Z50" s="80"/>
      <c r="AA50" s="80"/>
      <c r="AB50" s="80"/>
      <c r="AC50" s="80"/>
      <c r="AD50" s="80"/>
      <c r="AE50" s="80" t="s">
        <v>365</v>
      </c>
      <c r="AF50" s="80">
        <f t="shared" si="11"/>
        <v>42298</v>
      </c>
      <c r="AG50" s="80"/>
      <c r="AH50" s="80"/>
      <c r="AI50" s="80"/>
      <c r="AJ50" s="80"/>
      <c r="AK50" s="80"/>
      <c r="AL50" s="80"/>
      <c r="AM50" s="80">
        <v>42422</v>
      </c>
      <c r="AN50" s="80">
        <v>42426</v>
      </c>
      <c r="AO50" s="78">
        <f t="shared" si="3"/>
        <v>91</v>
      </c>
      <c r="AP50" s="78">
        <f t="shared" si="4"/>
        <v>42</v>
      </c>
      <c r="AQ50" s="9" t="s">
        <v>296</v>
      </c>
      <c r="AR50" s="83">
        <v>42431</v>
      </c>
      <c r="AS50" s="8">
        <v>2</v>
      </c>
      <c r="AT50" s="84">
        <f t="shared" si="5"/>
        <v>42433</v>
      </c>
      <c r="AU50" s="95"/>
      <c r="AV50" s="102" t="s">
        <v>316</v>
      </c>
      <c r="AW50" s="3"/>
    </row>
    <row r="51" spans="1:49" s="2" customFormat="1" ht="15.75" x14ac:dyDescent="0.25">
      <c r="A51" s="26"/>
      <c r="B51" s="30"/>
      <c r="C51" s="31"/>
      <c r="D51" s="10" t="s">
        <v>285</v>
      </c>
      <c r="E51" s="39" t="s">
        <v>0</v>
      </c>
      <c r="F51" s="11" t="s">
        <v>109</v>
      </c>
      <c r="G51" s="45">
        <v>249</v>
      </c>
      <c r="H51" s="46" t="s">
        <v>295</v>
      </c>
      <c r="I51" s="39" t="s">
        <v>299</v>
      </c>
      <c r="J51" s="13" t="s">
        <v>110</v>
      </c>
      <c r="K51" s="121" t="s">
        <v>262</v>
      </c>
      <c r="L51" s="60" t="s">
        <v>263</v>
      </c>
      <c r="M51" s="12"/>
      <c r="N51" s="81">
        <f t="shared" si="0"/>
        <v>42389</v>
      </c>
      <c r="O51" s="81">
        <f t="shared" si="1"/>
        <v>42389</v>
      </c>
      <c r="P51" s="80">
        <f t="shared" ref="P51" si="19">X51</f>
        <v>42291</v>
      </c>
      <c r="Q51" s="80"/>
      <c r="R51" s="80"/>
      <c r="S51" s="80"/>
      <c r="T51" s="80"/>
      <c r="U51" s="80"/>
      <c r="V51" s="80"/>
      <c r="W51" s="80" t="s">
        <v>365</v>
      </c>
      <c r="X51" s="80">
        <f t="shared" si="2"/>
        <v>42291</v>
      </c>
      <c r="Y51" s="80"/>
      <c r="Z51" s="80"/>
      <c r="AA51" s="80"/>
      <c r="AB51" s="80"/>
      <c r="AC51" s="80"/>
      <c r="AD51" s="80"/>
      <c r="AE51" s="80" t="s">
        <v>365</v>
      </c>
      <c r="AF51" s="80">
        <f t="shared" si="11"/>
        <v>42291</v>
      </c>
      <c r="AG51" s="80"/>
      <c r="AH51" s="80"/>
      <c r="AI51" s="80"/>
      <c r="AJ51" s="80"/>
      <c r="AK51" s="80"/>
      <c r="AL51" s="80"/>
      <c r="AM51" s="80">
        <v>42422</v>
      </c>
      <c r="AN51" s="80">
        <v>42426</v>
      </c>
      <c r="AO51" s="78">
        <v>98</v>
      </c>
      <c r="AP51" s="78">
        <f t="shared" si="4"/>
        <v>42</v>
      </c>
      <c r="AQ51" s="9" t="s">
        <v>296</v>
      </c>
      <c r="AR51" s="83">
        <v>42431</v>
      </c>
      <c r="AS51" s="8">
        <v>2</v>
      </c>
      <c r="AT51" s="84">
        <f t="shared" si="5"/>
        <v>42433</v>
      </c>
      <c r="AU51" s="95"/>
      <c r="AV51" s="102" t="s">
        <v>316</v>
      </c>
      <c r="AW51" s="3"/>
    </row>
    <row r="52" spans="1:49" s="2" customFormat="1" ht="15.75" x14ac:dyDescent="0.25">
      <c r="A52" s="26"/>
      <c r="B52" s="30" t="s">
        <v>286</v>
      </c>
      <c r="C52" s="31"/>
      <c r="D52" s="10"/>
      <c r="E52" s="39" t="s">
        <v>0</v>
      </c>
      <c r="F52" s="11" t="s">
        <v>111</v>
      </c>
      <c r="G52" s="45">
        <v>251</v>
      </c>
      <c r="H52" s="46">
        <v>1</v>
      </c>
      <c r="I52" s="39" t="s">
        <v>113</v>
      </c>
      <c r="J52" s="13" t="s">
        <v>112</v>
      </c>
      <c r="K52" s="121" t="s">
        <v>262</v>
      </c>
      <c r="L52" s="60" t="s">
        <v>263</v>
      </c>
      <c r="M52" s="12"/>
      <c r="N52" s="81">
        <f t="shared" si="0"/>
        <v>42389</v>
      </c>
      <c r="O52" s="81">
        <f t="shared" si="1"/>
        <v>42389</v>
      </c>
      <c r="P52" s="80">
        <f t="shared" ref="P52" si="20">X52</f>
        <v>42291</v>
      </c>
      <c r="Q52" s="80"/>
      <c r="R52" s="80"/>
      <c r="S52" s="80"/>
      <c r="T52" s="80"/>
      <c r="U52" s="80"/>
      <c r="V52" s="80"/>
      <c r="W52" s="80" t="s">
        <v>365</v>
      </c>
      <c r="X52" s="80">
        <f t="shared" si="2"/>
        <v>42291</v>
      </c>
      <c r="Y52" s="80"/>
      <c r="Z52" s="80"/>
      <c r="AA52" s="80"/>
      <c r="AB52" s="80"/>
      <c r="AC52" s="80"/>
      <c r="AD52" s="80"/>
      <c r="AE52" s="80" t="s">
        <v>365</v>
      </c>
      <c r="AF52" s="80">
        <f t="shared" si="11"/>
        <v>42291</v>
      </c>
      <c r="AG52" s="80"/>
      <c r="AH52" s="80"/>
      <c r="AI52" s="80"/>
      <c r="AJ52" s="80"/>
      <c r="AK52" s="80"/>
      <c r="AL52" s="80"/>
      <c r="AM52" s="80">
        <v>42422</v>
      </c>
      <c r="AN52" s="80">
        <v>42426</v>
      </c>
      <c r="AO52" s="78">
        <v>98</v>
      </c>
      <c r="AP52" s="78">
        <f t="shared" si="4"/>
        <v>42</v>
      </c>
      <c r="AQ52" s="9" t="s">
        <v>296</v>
      </c>
      <c r="AR52" s="83">
        <v>42431</v>
      </c>
      <c r="AS52" s="8">
        <v>2</v>
      </c>
      <c r="AT52" s="84">
        <f t="shared" si="5"/>
        <v>42433</v>
      </c>
      <c r="AU52" s="95"/>
      <c r="AV52" s="102" t="s">
        <v>364</v>
      </c>
      <c r="AW52" s="3"/>
    </row>
    <row r="53" spans="1:49" s="2" customFormat="1" ht="15.75" x14ac:dyDescent="0.25">
      <c r="A53" s="26"/>
      <c r="B53" s="30" t="s">
        <v>286</v>
      </c>
      <c r="C53" s="31"/>
      <c r="D53" s="10"/>
      <c r="E53" s="39" t="s">
        <v>0</v>
      </c>
      <c r="F53" s="11" t="s">
        <v>114</v>
      </c>
      <c r="G53" s="45">
        <v>253</v>
      </c>
      <c r="H53" s="46">
        <v>2</v>
      </c>
      <c r="I53" s="39" t="s">
        <v>116</v>
      </c>
      <c r="J53" s="13" t="s">
        <v>115</v>
      </c>
      <c r="K53" s="121" t="s">
        <v>262</v>
      </c>
      <c r="L53" s="60" t="s">
        <v>263</v>
      </c>
      <c r="M53" s="12"/>
      <c r="N53" s="81">
        <f t="shared" si="0"/>
        <v>42389</v>
      </c>
      <c r="O53" s="81">
        <f t="shared" si="1"/>
        <v>42389</v>
      </c>
      <c r="P53" s="80">
        <f t="shared" ref="P53" si="21">X53</f>
        <v>42291</v>
      </c>
      <c r="Q53" s="80"/>
      <c r="R53" s="80"/>
      <c r="S53" s="80"/>
      <c r="T53" s="80"/>
      <c r="U53" s="80"/>
      <c r="V53" s="80"/>
      <c r="W53" s="80" t="s">
        <v>365</v>
      </c>
      <c r="X53" s="80">
        <f t="shared" si="2"/>
        <v>42291</v>
      </c>
      <c r="Y53" s="80"/>
      <c r="Z53" s="80"/>
      <c r="AA53" s="80"/>
      <c r="AB53" s="80"/>
      <c r="AC53" s="80"/>
      <c r="AD53" s="80"/>
      <c r="AE53" s="80" t="s">
        <v>365</v>
      </c>
      <c r="AF53" s="80">
        <f t="shared" si="11"/>
        <v>42291</v>
      </c>
      <c r="AG53" s="80"/>
      <c r="AH53" s="80"/>
      <c r="AI53" s="80"/>
      <c r="AJ53" s="80"/>
      <c r="AK53" s="80"/>
      <c r="AL53" s="80"/>
      <c r="AM53" s="80">
        <v>42422</v>
      </c>
      <c r="AN53" s="80">
        <v>42426</v>
      </c>
      <c r="AO53" s="78">
        <v>98</v>
      </c>
      <c r="AP53" s="78">
        <f t="shared" si="4"/>
        <v>42</v>
      </c>
      <c r="AQ53" s="9" t="s">
        <v>296</v>
      </c>
      <c r="AR53" s="83">
        <v>42431</v>
      </c>
      <c r="AS53" s="8">
        <v>2</v>
      </c>
      <c r="AT53" s="84">
        <f t="shared" si="5"/>
        <v>42433</v>
      </c>
      <c r="AU53" s="95"/>
      <c r="AV53" s="102" t="s">
        <v>364</v>
      </c>
      <c r="AW53" s="3"/>
    </row>
    <row r="54" spans="1:49" s="2" customFormat="1" ht="15.75" x14ac:dyDescent="0.25">
      <c r="A54" s="26"/>
      <c r="B54" s="30" t="s">
        <v>286</v>
      </c>
      <c r="C54" s="31"/>
      <c r="D54" s="10"/>
      <c r="E54" s="39" t="s">
        <v>0</v>
      </c>
      <c r="F54" s="11" t="s">
        <v>117</v>
      </c>
      <c r="G54" s="45">
        <v>255</v>
      </c>
      <c r="H54" s="46" t="s">
        <v>294</v>
      </c>
      <c r="I54" s="39" t="s">
        <v>119</v>
      </c>
      <c r="J54" s="13" t="s">
        <v>118</v>
      </c>
      <c r="K54" s="121" t="s">
        <v>262</v>
      </c>
      <c r="L54" s="60" t="s">
        <v>263</v>
      </c>
      <c r="M54" s="12"/>
      <c r="N54" s="81">
        <f t="shared" si="0"/>
        <v>42389</v>
      </c>
      <c r="O54" s="81">
        <f t="shared" si="1"/>
        <v>42389</v>
      </c>
      <c r="P54" s="80">
        <f t="shared" ref="P54" si="22">X54</f>
        <v>42291</v>
      </c>
      <c r="Q54" s="80"/>
      <c r="R54" s="80"/>
      <c r="S54" s="80"/>
      <c r="T54" s="80"/>
      <c r="U54" s="80"/>
      <c r="V54" s="80"/>
      <c r="W54" s="80" t="s">
        <v>365</v>
      </c>
      <c r="X54" s="80">
        <f t="shared" si="2"/>
        <v>42291</v>
      </c>
      <c r="Y54" s="80"/>
      <c r="Z54" s="80"/>
      <c r="AA54" s="80"/>
      <c r="AB54" s="80"/>
      <c r="AC54" s="80"/>
      <c r="AD54" s="80"/>
      <c r="AE54" s="80" t="s">
        <v>365</v>
      </c>
      <c r="AF54" s="80">
        <f t="shared" si="11"/>
        <v>42291</v>
      </c>
      <c r="AG54" s="80"/>
      <c r="AH54" s="80"/>
      <c r="AI54" s="80"/>
      <c r="AJ54" s="80"/>
      <c r="AK54" s="80"/>
      <c r="AL54" s="80"/>
      <c r="AM54" s="80">
        <v>42422</v>
      </c>
      <c r="AN54" s="80">
        <v>42426</v>
      </c>
      <c r="AO54" s="78">
        <v>98</v>
      </c>
      <c r="AP54" s="78">
        <f t="shared" si="4"/>
        <v>42</v>
      </c>
      <c r="AQ54" s="9" t="s">
        <v>296</v>
      </c>
      <c r="AR54" s="83">
        <v>42431</v>
      </c>
      <c r="AS54" s="8">
        <v>2</v>
      </c>
      <c r="AT54" s="84">
        <f t="shared" si="5"/>
        <v>42433</v>
      </c>
      <c r="AU54" s="95"/>
      <c r="AV54" s="102" t="s">
        <v>364</v>
      </c>
      <c r="AW54" s="3"/>
    </row>
    <row r="55" spans="1:49" s="2" customFormat="1" ht="15.75" x14ac:dyDescent="0.25">
      <c r="A55" s="26"/>
      <c r="B55" s="30"/>
      <c r="C55" s="31" t="s">
        <v>307</v>
      </c>
      <c r="D55" s="10"/>
      <c r="E55" s="39" t="s">
        <v>0</v>
      </c>
      <c r="F55" s="11"/>
      <c r="G55" s="45" t="s">
        <v>312</v>
      </c>
      <c r="H55" s="46"/>
      <c r="I55" s="39">
        <v>195</v>
      </c>
      <c r="J55" s="13"/>
      <c r="K55" s="121"/>
      <c r="L55" s="60"/>
      <c r="M55" s="12"/>
      <c r="N55" s="81">
        <f t="shared" si="0"/>
        <v>42389</v>
      </c>
      <c r="O55" s="81">
        <f t="shared" si="1"/>
        <v>42389</v>
      </c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78"/>
      <c r="AP55" s="78">
        <f t="shared" si="4"/>
        <v>42</v>
      </c>
      <c r="AQ55" s="9" t="s">
        <v>296</v>
      </c>
      <c r="AR55" s="83">
        <v>42431</v>
      </c>
      <c r="AS55" s="8">
        <v>2</v>
      </c>
      <c r="AT55" s="84">
        <f t="shared" si="5"/>
        <v>42433</v>
      </c>
      <c r="AU55" s="95"/>
      <c r="AV55" s="102"/>
      <c r="AW55" s="3"/>
    </row>
    <row r="56" spans="1:49" s="2" customFormat="1" ht="15.75" x14ac:dyDescent="0.25">
      <c r="A56" s="26"/>
      <c r="B56" s="30" t="s">
        <v>286</v>
      </c>
      <c r="C56" s="31"/>
      <c r="D56" s="10"/>
      <c r="E56" s="39" t="s">
        <v>0</v>
      </c>
      <c r="F56" s="11" t="s">
        <v>120</v>
      </c>
      <c r="G56" s="45">
        <v>257</v>
      </c>
      <c r="H56" s="46">
        <v>1</v>
      </c>
      <c r="I56" s="39" t="s">
        <v>122</v>
      </c>
      <c r="J56" s="13" t="s">
        <v>121</v>
      </c>
      <c r="K56" s="121" t="s">
        <v>262</v>
      </c>
      <c r="L56" s="60" t="s">
        <v>263</v>
      </c>
      <c r="M56" s="12"/>
      <c r="N56" s="81">
        <f t="shared" si="0"/>
        <v>42389</v>
      </c>
      <c r="O56" s="81">
        <f t="shared" si="1"/>
        <v>42389</v>
      </c>
      <c r="P56" s="80">
        <f t="shared" ref="P56" si="23">X56</f>
        <v>42298</v>
      </c>
      <c r="Q56" s="80"/>
      <c r="R56" s="80"/>
      <c r="S56" s="80"/>
      <c r="T56" s="80"/>
      <c r="U56" s="80"/>
      <c r="V56" s="80"/>
      <c r="W56" s="80" t="s">
        <v>365</v>
      </c>
      <c r="X56" s="80">
        <f t="shared" si="2"/>
        <v>42298</v>
      </c>
      <c r="Y56" s="80"/>
      <c r="Z56" s="80"/>
      <c r="AA56" s="80"/>
      <c r="AB56" s="80"/>
      <c r="AC56" s="80"/>
      <c r="AD56" s="80"/>
      <c r="AE56" s="80" t="s">
        <v>365</v>
      </c>
      <c r="AF56" s="80">
        <f t="shared" si="11"/>
        <v>42298</v>
      </c>
      <c r="AG56" s="80"/>
      <c r="AH56" s="80"/>
      <c r="AI56" s="80"/>
      <c r="AJ56" s="80"/>
      <c r="AK56" s="80"/>
      <c r="AL56" s="80"/>
      <c r="AM56" s="80">
        <v>42422</v>
      </c>
      <c r="AN56" s="80">
        <v>42426</v>
      </c>
      <c r="AO56" s="78">
        <f t="shared" si="3"/>
        <v>91</v>
      </c>
      <c r="AP56" s="78">
        <f t="shared" si="4"/>
        <v>42</v>
      </c>
      <c r="AQ56" s="9" t="s">
        <v>296</v>
      </c>
      <c r="AR56" s="83">
        <v>42431</v>
      </c>
      <c r="AS56" s="8">
        <v>2</v>
      </c>
      <c r="AT56" s="84">
        <f t="shared" si="5"/>
        <v>42433</v>
      </c>
      <c r="AU56" s="95"/>
      <c r="AV56" s="102" t="s">
        <v>364</v>
      </c>
      <c r="AW56" s="3"/>
    </row>
    <row r="57" spans="1:49" s="2" customFormat="1" ht="15.75" x14ac:dyDescent="0.25">
      <c r="A57" s="26"/>
      <c r="B57" s="30" t="s">
        <v>286</v>
      </c>
      <c r="C57" s="31"/>
      <c r="D57" s="10"/>
      <c r="E57" s="39" t="s">
        <v>0</v>
      </c>
      <c r="F57" s="11" t="s">
        <v>123</v>
      </c>
      <c r="G57" s="45">
        <v>259</v>
      </c>
      <c r="H57" s="46">
        <v>2</v>
      </c>
      <c r="I57" s="39" t="s">
        <v>125</v>
      </c>
      <c r="J57" s="13" t="s">
        <v>124</v>
      </c>
      <c r="K57" s="121" t="s">
        <v>262</v>
      </c>
      <c r="L57" s="60" t="s">
        <v>263</v>
      </c>
      <c r="M57" s="12"/>
      <c r="N57" s="81">
        <f t="shared" si="0"/>
        <v>42389</v>
      </c>
      <c r="O57" s="81">
        <f t="shared" si="1"/>
        <v>42389</v>
      </c>
      <c r="P57" s="80">
        <f t="shared" ref="P57" si="24">X57</f>
        <v>42298</v>
      </c>
      <c r="Q57" s="80"/>
      <c r="R57" s="80"/>
      <c r="S57" s="80"/>
      <c r="T57" s="80"/>
      <c r="U57" s="80"/>
      <c r="V57" s="80"/>
      <c r="W57" s="80" t="s">
        <v>365</v>
      </c>
      <c r="X57" s="80">
        <f t="shared" si="2"/>
        <v>42298</v>
      </c>
      <c r="Y57" s="80"/>
      <c r="Z57" s="80"/>
      <c r="AA57" s="80"/>
      <c r="AB57" s="80"/>
      <c r="AC57" s="80"/>
      <c r="AD57" s="80"/>
      <c r="AE57" s="80" t="s">
        <v>365</v>
      </c>
      <c r="AF57" s="80">
        <f t="shared" si="11"/>
        <v>42298</v>
      </c>
      <c r="AG57" s="80"/>
      <c r="AH57" s="80"/>
      <c r="AI57" s="80"/>
      <c r="AJ57" s="80"/>
      <c r="AK57" s="80"/>
      <c r="AL57" s="80"/>
      <c r="AM57" s="80">
        <v>42422</v>
      </c>
      <c r="AN57" s="80">
        <v>42426</v>
      </c>
      <c r="AO57" s="78">
        <f t="shared" si="3"/>
        <v>91</v>
      </c>
      <c r="AP57" s="78">
        <f t="shared" si="4"/>
        <v>42</v>
      </c>
      <c r="AQ57" s="9" t="s">
        <v>296</v>
      </c>
      <c r="AR57" s="83">
        <v>42431</v>
      </c>
      <c r="AS57" s="8">
        <v>2</v>
      </c>
      <c r="AT57" s="84">
        <f t="shared" si="5"/>
        <v>42433</v>
      </c>
      <c r="AU57" s="95"/>
      <c r="AV57" s="102" t="s">
        <v>364</v>
      </c>
      <c r="AW57" s="3"/>
    </row>
    <row r="58" spans="1:49" s="2" customFormat="1" ht="15.75" x14ac:dyDescent="0.25">
      <c r="A58" s="26"/>
      <c r="B58" s="30" t="s">
        <v>286</v>
      </c>
      <c r="C58" s="31"/>
      <c r="D58" s="10"/>
      <c r="E58" s="39" t="s">
        <v>0</v>
      </c>
      <c r="F58" s="11" t="s">
        <v>126</v>
      </c>
      <c r="G58" s="45">
        <v>261</v>
      </c>
      <c r="H58" s="46" t="s">
        <v>294</v>
      </c>
      <c r="I58" s="39" t="s">
        <v>128</v>
      </c>
      <c r="J58" s="13" t="s">
        <v>127</v>
      </c>
      <c r="K58" s="121" t="s">
        <v>262</v>
      </c>
      <c r="L58" s="60" t="s">
        <v>263</v>
      </c>
      <c r="M58" s="12"/>
      <c r="N58" s="81">
        <f t="shared" si="0"/>
        <v>42389</v>
      </c>
      <c r="O58" s="81">
        <f t="shared" si="1"/>
        <v>42389</v>
      </c>
      <c r="P58" s="80">
        <f t="shared" ref="P58" si="25">X58</f>
        <v>42298</v>
      </c>
      <c r="Q58" s="80"/>
      <c r="R58" s="80"/>
      <c r="S58" s="80"/>
      <c r="T58" s="80"/>
      <c r="U58" s="80"/>
      <c r="V58" s="80"/>
      <c r="W58" s="80" t="s">
        <v>365</v>
      </c>
      <c r="X58" s="80">
        <f t="shared" si="2"/>
        <v>42298</v>
      </c>
      <c r="Y58" s="80"/>
      <c r="Z58" s="80"/>
      <c r="AA58" s="80"/>
      <c r="AB58" s="80"/>
      <c r="AC58" s="80"/>
      <c r="AD58" s="80"/>
      <c r="AE58" s="80" t="s">
        <v>365</v>
      </c>
      <c r="AF58" s="80">
        <f t="shared" si="11"/>
        <v>42298</v>
      </c>
      <c r="AG58" s="80"/>
      <c r="AH58" s="80"/>
      <c r="AI58" s="80"/>
      <c r="AJ58" s="80"/>
      <c r="AK58" s="80"/>
      <c r="AL58" s="80"/>
      <c r="AM58" s="80">
        <v>42422</v>
      </c>
      <c r="AN58" s="80">
        <v>42426</v>
      </c>
      <c r="AO58" s="78">
        <f t="shared" si="3"/>
        <v>91</v>
      </c>
      <c r="AP58" s="78">
        <f t="shared" si="4"/>
        <v>42</v>
      </c>
      <c r="AQ58" s="9" t="s">
        <v>296</v>
      </c>
      <c r="AR58" s="83">
        <v>42431</v>
      </c>
      <c r="AS58" s="8">
        <v>2</v>
      </c>
      <c r="AT58" s="84">
        <f t="shared" si="5"/>
        <v>42433</v>
      </c>
      <c r="AU58" s="95"/>
      <c r="AV58" s="102" t="s">
        <v>364</v>
      </c>
      <c r="AW58" s="3"/>
    </row>
    <row r="59" spans="1:49" s="2" customFormat="1" ht="15.75" x14ac:dyDescent="0.25">
      <c r="A59" s="26"/>
      <c r="B59" s="30" t="s">
        <v>286</v>
      </c>
      <c r="C59" s="31"/>
      <c r="D59" s="10" t="s">
        <v>285</v>
      </c>
      <c r="E59" s="39" t="s">
        <v>0</v>
      </c>
      <c r="F59" s="11" t="s">
        <v>129</v>
      </c>
      <c r="G59" s="45">
        <v>263</v>
      </c>
      <c r="H59" s="46" t="s">
        <v>295</v>
      </c>
      <c r="I59" s="39" t="s">
        <v>131</v>
      </c>
      <c r="J59" s="13" t="s">
        <v>130</v>
      </c>
      <c r="K59" s="121" t="s">
        <v>262</v>
      </c>
      <c r="L59" s="60" t="s">
        <v>263</v>
      </c>
      <c r="M59" s="12"/>
      <c r="N59" s="81">
        <f t="shared" si="0"/>
        <v>42389</v>
      </c>
      <c r="O59" s="81">
        <f t="shared" si="1"/>
        <v>42389</v>
      </c>
      <c r="P59" s="80">
        <f t="shared" ref="P59" si="26">X59</f>
        <v>42298</v>
      </c>
      <c r="Q59" s="80"/>
      <c r="R59" s="80"/>
      <c r="S59" s="80"/>
      <c r="T59" s="80"/>
      <c r="U59" s="80"/>
      <c r="V59" s="80"/>
      <c r="W59" s="80" t="s">
        <v>365</v>
      </c>
      <c r="X59" s="80">
        <f t="shared" si="2"/>
        <v>42298</v>
      </c>
      <c r="Y59" s="80"/>
      <c r="Z59" s="80"/>
      <c r="AA59" s="80"/>
      <c r="AB59" s="80"/>
      <c r="AC59" s="80"/>
      <c r="AD59" s="80"/>
      <c r="AE59" s="80" t="s">
        <v>365</v>
      </c>
      <c r="AF59" s="80">
        <f t="shared" si="11"/>
        <v>42298</v>
      </c>
      <c r="AG59" s="80"/>
      <c r="AH59" s="80"/>
      <c r="AI59" s="80"/>
      <c r="AJ59" s="80"/>
      <c r="AK59" s="80"/>
      <c r="AL59" s="80"/>
      <c r="AM59" s="80">
        <v>42422</v>
      </c>
      <c r="AN59" s="80">
        <v>42426</v>
      </c>
      <c r="AO59" s="78">
        <f t="shared" si="3"/>
        <v>91</v>
      </c>
      <c r="AP59" s="78">
        <f t="shared" si="4"/>
        <v>42</v>
      </c>
      <c r="AQ59" s="9" t="s">
        <v>296</v>
      </c>
      <c r="AR59" s="83">
        <v>42431</v>
      </c>
      <c r="AS59" s="8">
        <v>2</v>
      </c>
      <c r="AT59" s="84">
        <f t="shared" si="5"/>
        <v>42433</v>
      </c>
      <c r="AU59" s="95"/>
      <c r="AV59" s="102" t="s">
        <v>316</v>
      </c>
      <c r="AW59" s="3"/>
    </row>
    <row r="60" spans="1:49" s="2" customFormat="1" ht="15.75" x14ac:dyDescent="0.25">
      <c r="A60" s="26"/>
      <c r="B60" s="30"/>
      <c r="C60" s="31" t="s">
        <v>307</v>
      </c>
      <c r="D60" s="10"/>
      <c r="E60" s="39" t="s">
        <v>0</v>
      </c>
      <c r="F60" s="11"/>
      <c r="G60" s="45" t="s">
        <v>312</v>
      </c>
      <c r="H60" s="46"/>
      <c r="I60" s="39">
        <v>197</v>
      </c>
      <c r="J60" s="13"/>
      <c r="K60" s="121"/>
      <c r="L60" s="60"/>
      <c r="M60" s="12"/>
      <c r="N60" s="81">
        <f t="shared" si="0"/>
        <v>42389</v>
      </c>
      <c r="O60" s="81">
        <f t="shared" si="1"/>
        <v>42389</v>
      </c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78"/>
      <c r="AP60" s="78">
        <f t="shared" si="4"/>
        <v>42</v>
      </c>
      <c r="AQ60" s="9" t="s">
        <v>296</v>
      </c>
      <c r="AR60" s="83">
        <v>42431</v>
      </c>
      <c r="AS60" s="8">
        <v>2</v>
      </c>
      <c r="AT60" s="84">
        <f t="shared" si="5"/>
        <v>42433</v>
      </c>
      <c r="AU60" s="95"/>
      <c r="AV60" s="102"/>
      <c r="AW60" s="3"/>
    </row>
    <row r="61" spans="1:49" s="2" customFormat="1" ht="15.75" x14ac:dyDescent="0.25">
      <c r="A61" s="26"/>
      <c r="B61" s="30" t="s">
        <v>286</v>
      </c>
      <c r="C61" s="31"/>
      <c r="D61" s="10"/>
      <c r="E61" s="39" t="s">
        <v>0</v>
      </c>
      <c r="F61" s="11" t="s">
        <v>132</v>
      </c>
      <c r="G61" s="76">
        <v>265</v>
      </c>
      <c r="H61" s="46">
        <v>1</v>
      </c>
      <c r="I61" s="77" t="s">
        <v>266</v>
      </c>
      <c r="J61" s="61" t="s">
        <v>265</v>
      </c>
      <c r="K61" s="13"/>
      <c r="L61" s="60" t="s">
        <v>264</v>
      </c>
      <c r="M61" s="12"/>
      <c r="N61" s="65">
        <f>O61</f>
        <v>42536</v>
      </c>
      <c r="O61" s="65">
        <f>AR61-AP61</f>
        <v>42536</v>
      </c>
      <c r="P61" s="65" t="s">
        <v>341</v>
      </c>
      <c r="Q61" s="65"/>
      <c r="R61" s="65"/>
      <c r="S61" s="65"/>
      <c r="T61" s="65"/>
      <c r="U61" s="65"/>
      <c r="V61" s="65"/>
      <c r="W61" s="65"/>
      <c r="X61" s="65" t="s">
        <v>341</v>
      </c>
      <c r="Y61" s="65"/>
      <c r="Z61" s="65"/>
      <c r="AA61" s="65"/>
      <c r="AB61" s="65"/>
      <c r="AC61" s="65"/>
      <c r="AD61" s="65"/>
      <c r="AE61" s="65"/>
      <c r="AF61" s="65" t="s">
        <v>341</v>
      </c>
      <c r="AG61" s="65"/>
      <c r="AH61" s="65"/>
      <c r="AI61" s="65"/>
      <c r="AJ61" s="65"/>
      <c r="AK61" s="65"/>
      <c r="AL61" s="65"/>
      <c r="AM61" s="65"/>
      <c r="AN61" s="65"/>
      <c r="AO61" s="78"/>
      <c r="AP61" s="78">
        <v>35</v>
      </c>
      <c r="AQ61" s="9" t="s">
        <v>296</v>
      </c>
      <c r="AR61" s="15">
        <f>AR107+7</f>
        <v>42571</v>
      </c>
      <c r="AS61" s="8">
        <v>14</v>
      </c>
      <c r="AT61" s="16">
        <f t="shared" si="5"/>
        <v>42585</v>
      </c>
      <c r="AU61" s="95"/>
      <c r="AV61" s="102" t="s">
        <v>348</v>
      </c>
      <c r="AW61" s="3"/>
    </row>
    <row r="62" spans="1:49" s="2" customFormat="1" ht="15.75" x14ac:dyDescent="0.25">
      <c r="A62" s="26"/>
      <c r="B62" s="30" t="s">
        <v>286</v>
      </c>
      <c r="C62" s="31"/>
      <c r="D62" s="10"/>
      <c r="E62" s="39" t="s">
        <v>0</v>
      </c>
      <c r="F62" s="11" t="s">
        <v>133</v>
      </c>
      <c r="G62" s="76">
        <v>267</v>
      </c>
      <c r="H62" s="46">
        <v>2</v>
      </c>
      <c r="I62" s="77" t="s">
        <v>267</v>
      </c>
      <c r="J62" s="61" t="s">
        <v>265</v>
      </c>
      <c r="K62" s="13"/>
      <c r="L62" s="60" t="s">
        <v>264</v>
      </c>
      <c r="M62" s="12"/>
      <c r="N62" s="82">
        <f t="shared" si="0"/>
        <v>42214</v>
      </c>
      <c r="O62" s="82">
        <f t="shared" ref="O62:O69" si="27">AR62-AP62</f>
        <v>42214</v>
      </c>
      <c r="P62" s="65" t="s">
        <v>341</v>
      </c>
      <c r="Q62" s="65"/>
      <c r="R62" s="65"/>
      <c r="S62" s="65"/>
      <c r="T62" s="65"/>
      <c r="U62" s="65"/>
      <c r="V62" s="65"/>
      <c r="W62" s="65"/>
      <c r="X62" s="65" t="s">
        <v>341</v>
      </c>
      <c r="Y62" s="65"/>
      <c r="Z62" s="65"/>
      <c r="AA62" s="65"/>
      <c r="AB62" s="65"/>
      <c r="AC62" s="65"/>
      <c r="AD62" s="65"/>
      <c r="AE62" s="65"/>
      <c r="AF62" s="65" t="s">
        <v>341</v>
      </c>
      <c r="AG62" s="65"/>
      <c r="AH62" s="65"/>
      <c r="AI62" s="65"/>
      <c r="AJ62" s="65"/>
      <c r="AK62" s="65"/>
      <c r="AL62" s="65"/>
      <c r="AM62" s="65"/>
      <c r="AN62" s="65"/>
      <c r="AO62" s="78"/>
      <c r="AP62" s="78">
        <f>AP61</f>
        <v>35</v>
      </c>
      <c r="AQ62" s="9" t="s">
        <v>296</v>
      </c>
      <c r="AR62" s="86">
        <f>AR69+7</f>
        <v>42249</v>
      </c>
      <c r="AS62" s="8">
        <v>14</v>
      </c>
      <c r="AT62" s="87">
        <f t="shared" si="5"/>
        <v>42263</v>
      </c>
      <c r="AU62" s="95"/>
      <c r="AV62" s="102" t="s">
        <v>348</v>
      </c>
      <c r="AW62" s="3"/>
    </row>
    <row r="63" spans="1:49" s="2" customFormat="1" ht="15.75" x14ac:dyDescent="0.25">
      <c r="A63" s="26"/>
      <c r="B63" s="30" t="s">
        <v>286</v>
      </c>
      <c r="C63" s="31"/>
      <c r="D63" s="10"/>
      <c r="E63" s="39" t="s">
        <v>0</v>
      </c>
      <c r="F63" s="11" t="s">
        <v>134</v>
      </c>
      <c r="G63" s="76">
        <v>269</v>
      </c>
      <c r="H63" s="46">
        <v>3</v>
      </c>
      <c r="I63" s="77" t="s">
        <v>268</v>
      </c>
      <c r="J63" s="61" t="s">
        <v>265</v>
      </c>
      <c r="K63" s="13"/>
      <c r="L63" s="60" t="s">
        <v>264</v>
      </c>
      <c r="M63" s="12"/>
      <c r="N63" s="82">
        <f t="shared" si="0"/>
        <v>42214</v>
      </c>
      <c r="O63" s="82">
        <f t="shared" si="27"/>
        <v>42214</v>
      </c>
      <c r="P63" s="65" t="s">
        <v>341</v>
      </c>
      <c r="Q63" s="65"/>
      <c r="R63" s="65"/>
      <c r="S63" s="65"/>
      <c r="T63" s="65"/>
      <c r="U63" s="65"/>
      <c r="V63" s="65"/>
      <c r="W63" s="65"/>
      <c r="X63" s="65" t="s">
        <v>341</v>
      </c>
      <c r="Y63" s="65"/>
      <c r="Z63" s="65"/>
      <c r="AA63" s="65"/>
      <c r="AB63" s="65"/>
      <c r="AC63" s="65"/>
      <c r="AD63" s="65"/>
      <c r="AE63" s="65"/>
      <c r="AF63" s="65" t="s">
        <v>341</v>
      </c>
      <c r="AG63" s="65"/>
      <c r="AH63" s="65"/>
      <c r="AI63" s="65"/>
      <c r="AJ63" s="65"/>
      <c r="AK63" s="65"/>
      <c r="AL63" s="65"/>
      <c r="AM63" s="65"/>
      <c r="AN63" s="65"/>
      <c r="AO63" s="78"/>
      <c r="AP63" s="78">
        <f t="shared" ref="AP63:AP69" si="28">AP62</f>
        <v>35</v>
      </c>
      <c r="AQ63" s="9" t="s">
        <v>296</v>
      </c>
      <c r="AR63" s="86">
        <f>AR62</f>
        <v>42249</v>
      </c>
      <c r="AS63" s="8">
        <v>14</v>
      </c>
      <c r="AT63" s="87">
        <f t="shared" si="5"/>
        <v>42263</v>
      </c>
      <c r="AU63" s="95"/>
      <c r="AV63" s="102" t="s">
        <v>348</v>
      </c>
      <c r="AW63" s="3"/>
    </row>
    <row r="64" spans="1:49" s="2" customFormat="1" ht="15.75" x14ac:dyDescent="0.25">
      <c r="A64" s="26"/>
      <c r="B64" s="30" t="s">
        <v>287</v>
      </c>
      <c r="C64" s="31"/>
      <c r="D64" s="10"/>
      <c r="E64" s="39" t="s">
        <v>0</v>
      </c>
      <c r="F64" s="11" t="s">
        <v>135</v>
      </c>
      <c r="G64" s="47" t="s">
        <v>302</v>
      </c>
      <c r="H64" s="46">
        <v>4</v>
      </c>
      <c r="I64" s="77" t="s">
        <v>283</v>
      </c>
      <c r="J64" s="61"/>
      <c r="K64" s="13"/>
      <c r="L64" s="60" t="s">
        <v>264</v>
      </c>
      <c r="M64" s="12"/>
      <c r="N64" s="82">
        <f t="shared" si="0"/>
        <v>42214</v>
      </c>
      <c r="O64" s="82">
        <f t="shared" si="27"/>
        <v>42214</v>
      </c>
      <c r="P64" s="65" t="s">
        <v>341</v>
      </c>
      <c r="Q64" s="65"/>
      <c r="R64" s="65"/>
      <c r="S64" s="65"/>
      <c r="T64" s="65"/>
      <c r="U64" s="65"/>
      <c r="V64" s="65"/>
      <c r="W64" s="65"/>
      <c r="X64" s="65" t="s">
        <v>341</v>
      </c>
      <c r="Y64" s="65"/>
      <c r="Z64" s="65"/>
      <c r="AA64" s="65"/>
      <c r="AB64" s="65"/>
      <c r="AC64" s="65"/>
      <c r="AD64" s="65"/>
      <c r="AE64" s="65"/>
      <c r="AF64" s="65" t="s">
        <v>341</v>
      </c>
      <c r="AG64" s="65"/>
      <c r="AH64" s="65"/>
      <c r="AI64" s="65"/>
      <c r="AJ64" s="65"/>
      <c r="AK64" s="65"/>
      <c r="AL64" s="65"/>
      <c r="AM64" s="65"/>
      <c r="AN64" s="65"/>
      <c r="AO64" s="78"/>
      <c r="AP64" s="78">
        <f t="shared" si="28"/>
        <v>35</v>
      </c>
      <c r="AQ64" s="9" t="s">
        <v>296</v>
      </c>
      <c r="AR64" s="86">
        <f>AR63</f>
        <v>42249</v>
      </c>
      <c r="AS64" s="8">
        <v>14</v>
      </c>
      <c r="AT64" s="87">
        <f t="shared" si="5"/>
        <v>42263</v>
      </c>
      <c r="AU64" s="95"/>
      <c r="AV64" s="102" t="s">
        <v>348</v>
      </c>
      <c r="AW64" s="3"/>
    </row>
    <row r="65" spans="1:49" s="2" customFormat="1" ht="15.75" x14ac:dyDescent="0.25">
      <c r="A65" s="26"/>
      <c r="B65" s="30" t="s">
        <v>286</v>
      </c>
      <c r="C65" s="31"/>
      <c r="D65" s="10"/>
      <c r="E65" s="39" t="s">
        <v>0</v>
      </c>
      <c r="F65" s="11" t="s">
        <v>136</v>
      </c>
      <c r="G65" s="76">
        <v>271</v>
      </c>
      <c r="H65" s="46">
        <v>1</v>
      </c>
      <c r="I65" s="77" t="s">
        <v>269</v>
      </c>
      <c r="J65" s="61" t="s">
        <v>265</v>
      </c>
      <c r="K65" s="13"/>
      <c r="L65" s="60" t="s">
        <v>264</v>
      </c>
      <c r="M65" s="12"/>
      <c r="N65" s="65">
        <f t="shared" si="0"/>
        <v>42536</v>
      </c>
      <c r="O65" s="65">
        <f t="shared" si="27"/>
        <v>42536</v>
      </c>
      <c r="P65" s="65" t="s">
        <v>341</v>
      </c>
      <c r="Q65" s="65"/>
      <c r="R65" s="65"/>
      <c r="S65" s="65"/>
      <c r="T65" s="65"/>
      <c r="U65" s="65"/>
      <c r="V65" s="65"/>
      <c r="W65" s="65"/>
      <c r="X65" s="65" t="s">
        <v>341</v>
      </c>
      <c r="Y65" s="65"/>
      <c r="Z65" s="65"/>
      <c r="AA65" s="65"/>
      <c r="AB65" s="65"/>
      <c r="AC65" s="65"/>
      <c r="AD65" s="65"/>
      <c r="AE65" s="65"/>
      <c r="AF65" s="65" t="s">
        <v>341</v>
      </c>
      <c r="AG65" s="65"/>
      <c r="AH65" s="65"/>
      <c r="AI65" s="65"/>
      <c r="AJ65" s="65"/>
      <c r="AK65" s="65"/>
      <c r="AL65" s="65"/>
      <c r="AM65" s="65"/>
      <c r="AN65" s="65"/>
      <c r="AO65" s="78"/>
      <c r="AP65" s="78">
        <f t="shared" si="28"/>
        <v>35</v>
      </c>
      <c r="AQ65" s="9" t="s">
        <v>296</v>
      </c>
      <c r="AR65" s="15">
        <f>AR61</f>
        <v>42571</v>
      </c>
      <c r="AS65" s="8">
        <v>14</v>
      </c>
      <c r="AT65" s="16">
        <f t="shared" si="5"/>
        <v>42585</v>
      </c>
      <c r="AU65" s="95"/>
      <c r="AV65" s="102" t="s">
        <v>348</v>
      </c>
      <c r="AW65" s="3"/>
    </row>
    <row r="66" spans="1:49" s="2" customFormat="1" ht="15.75" x14ac:dyDescent="0.25">
      <c r="A66" s="26"/>
      <c r="B66" s="30" t="s">
        <v>286</v>
      </c>
      <c r="C66" s="31"/>
      <c r="D66" s="10"/>
      <c r="E66" s="39" t="s">
        <v>0</v>
      </c>
      <c r="F66" s="11" t="s">
        <v>137</v>
      </c>
      <c r="G66" s="76">
        <v>273</v>
      </c>
      <c r="H66" s="46">
        <v>2</v>
      </c>
      <c r="I66" s="77" t="s">
        <v>270</v>
      </c>
      <c r="J66" s="61" t="s">
        <v>265</v>
      </c>
      <c r="K66" s="13"/>
      <c r="L66" s="60" t="s">
        <v>264</v>
      </c>
      <c r="M66" s="12"/>
      <c r="N66" s="82">
        <f t="shared" si="0"/>
        <v>42207</v>
      </c>
      <c r="O66" s="82">
        <f t="shared" si="27"/>
        <v>42207</v>
      </c>
      <c r="P66" s="65" t="s">
        <v>341</v>
      </c>
      <c r="Q66" s="65"/>
      <c r="R66" s="65"/>
      <c r="S66" s="65"/>
      <c r="T66" s="65"/>
      <c r="U66" s="65"/>
      <c r="V66" s="65"/>
      <c r="W66" s="65"/>
      <c r="X66" s="65" t="s">
        <v>341</v>
      </c>
      <c r="Y66" s="65"/>
      <c r="Z66" s="65"/>
      <c r="AA66" s="65"/>
      <c r="AB66" s="65"/>
      <c r="AC66" s="65"/>
      <c r="AD66" s="65"/>
      <c r="AE66" s="65"/>
      <c r="AF66" s="65" t="s">
        <v>341</v>
      </c>
      <c r="AG66" s="65"/>
      <c r="AH66" s="65"/>
      <c r="AI66" s="65"/>
      <c r="AJ66" s="65"/>
      <c r="AK66" s="65"/>
      <c r="AL66" s="65"/>
      <c r="AM66" s="65"/>
      <c r="AN66" s="65"/>
      <c r="AO66" s="78"/>
      <c r="AP66" s="78">
        <f t="shared" si="28"/>
        <v>35</v>
      </c>
      <c r="AQ66" s="9" t="s">
        <v>296</v>
      </c>
      <c r="AR66" s="86">
        <v>42242</v>
      </c>
      <c r="AS66" s="8">
        <v>14</v>
      </c>
      <c r="AT66" s="87">
        <f t="shared" si="5"/>
        <v>42256</v>
      </c>
      <c r="AU66" s="95"/>
      <c r="AV66" s="102" t="s">
        <v>348</v>
      </c>
      <c r="AW66" s="3"/>
    </row>
    <row r="67" spans="1:49" s="2" customFormat="1" ht="15.75" x14ac:dyDescent="0.25">
      <c r="A67" s="26"/>
      <c r="B67" s="30" t="s">
        <v>286</v>
      </c>
      <c r="C67" s="31"/>
      <c r="D67" s="10"/>
      <c r="E67" s="39" t="s">
        <v>0</v>
      </c>
      <c r="F67" s="11" t="s">
        <v>138</v>
      </c>
      <c r="G67" s="76">
        <v>275</v>
      </c>
      <c r="H67" s="46">
        <v>3</v>
      </c>
      <c r="I67" s="77" t="s">
        <v>271</v>
      </c>
      <c r="J67" s="61" t="s">
        <v>265</v>
      </c>
      <c r="K67" s="13"/>
      <c r="L67" s="60" t="s">
        <v>264</v>
      </c>
      <c r="M67" s="12"/>
      <c r="N67" s="82">
        <f t="shared" si="0"/>
        <v>42207</v>
      </c>
      <c r="O67" s="82">
        <f t="shared" si="27"/>
        <v>42207</v>
      </c>
      <c r="P67" s="65" t="s">
        <v>341</v>
      </c>
      <c r="Q67" s="65"/>
      <c r="R67" s="65"/>
      <c r="S67" s="65"/>
      <c r="T67" s="65"/>
      <c r="U67" s="65"/>
      <c r="V67" s="65"/>
      <c r="W67" s="65"/>
      <c r="X67" s="65" t="s">
        <v>341</v>
      </c>
      <c r="Y67" s="65"/>
      <c r="Z67" s="65"/>
      <c r="AA67" s="65"/>
      <c r="AB67" s="65"/>
      <c r="AC67" s="65"/>
      <c r="AD67" s="65"/>
      <c r="AE67" s="65"/>
      <c r="AF67" s="65" t="s">
        <v>341</v>
      </c>
      <c r="AG67" s="65"/>
      <c r="AH67" s="65"/>
      <c r="AI67" s="65"/>
      <c r="AJ67" s="65"/>
      <c r="AK67" s="65"/>
      <c r="AL67" s="65"/>
      <c r="AM67" s="65"/>
      <c r="AN67" s="65"/>
      <c r="AO67" s="78"/>
      <c r="AP67" s="78">
        <f t="shared" si="28"/>
        <v>35</v>
      </c>
      <c r="AQ67" s="9" t="s">
        <v>296</v>
      </c>
      <c r="AR67" s="86">
        <f>AR66</f>
        <v>42242</v>
      </c>
      <c r="AS67" s="8">
        <v>14</v>
      </c>
      <c r="AT67" s="87">
        <f t="shared" si="5"/>
        <v>42256</v>
      </c>
      <c r="AU67" s="95"/>
      <c r="AV67" s="102" t="s">
        <v>348</v>
      </c>
      <c r="AW67" s="3"/>
    </row>
    <row r="68" spans="1:49" s="2" customFormat="1" ht="15.75" x14ac:dyDescent="0.25">
      <c r="A68" s="26"/>
      <c r="B68" s="30" t="s">
        <v>286</v>
      </c>
      <c r="C68" s="31"/>
      <c r="D68" s="10"/>
      <c r="E68" s="39" t="s">
        <v>0</v>
      </c>
      <c r="F68" s="11" t="s">
        <v>139</v>
      </c>
      <c r="G68" s="76">
        <v>277</v>
      </c>
      <c r="H68" s="46">
        <v>4</v>
      </c>
      <c r="I68" s="77" t="s">
        <v>272</v>
      </c>
      <c r="J68" s="61" t="s">
        <v>265</v>
      </c>
      <c r="K68" s="13"/>
      <c r="L68" s="60" t="s">
        <v>264</v>
      </c>
      <c r="M68" s="12"/>
      <c r="N68" s="82">
        <f t="shared" si="0"/>
        <v>42207</v>
      </c>
      <c r="O68" s="82">
        <f t="shared" si="27"/>
        <v>42207</v>
      </c>
      <c r="P68" s="65" t="s">
        <v>341</v>
      </c>
      <c r="Q68" s="65"/>
      <c r="R68" s="65"/>
      <c r="S68" s="65"/>
      <c r="T68" s="65"/>
      <c r="U68" s="65"/>
      <c r="V68" s="65"/>
      <c r="W68" s="65"/>
      <c r="X68" s="65" t="s">
        <v>341</v>
      </c>
      <c r="Y68" s="65"/>
      <c r="Z68" s="65"/>
      <c r="AA68" s="65"/>
      <c r="AB68" s="65"/>
      <c r="AC68" s="65"/>
      <c r="AD68" s="65"/>
      <c r="AE68" s="65"/>
      <c r="AF68" s="65" t="s">
        <v>341</v>
      </c>
      <c r="AG68" s="65"/>
      <c r="AH68" s="65"/>
      <c r="AI68" s="65"/>
      <c r="AJ68" s="65"/>
      <c r="AK68" s="65"/>
      <c r="AL68" s="65"/>
      <c r="AM68" s="65"/>
      <c r="AN68" s="65"/>
      <c r="AO68" s="78"/>
      <c r="AP68" s="78">
        <f t="shared" si="28"/>
        <v>35</v>
      </c>
      <c r="AQ68" s="9" t="s">
        <v>296</v>
      </c>
      <c r="AR68" s="86">
        <f>AR67</f>
        <v>42242</v>
      </c>
      <c r="AS68" s="8">
        <v>14</v>
      </c>
      <c r="AT68" s="87">
        <f t="shared" si="5"/>
        <v>42256</v>
      </c>
      <c r="AU68" s="95"/>
      <c r="AV68" s="102" t="s">
        <v>348</v>
      </c>
      <c r="AW68" s="3"/>
    </row>
    <row r="69" spans="1:49" s="2" customFormat="1" ht="15.75" x14ac:dyDescent="0.25">
      <c r="A69" s="26"/>
      <c r="B69" s="30"/>
      <c r="C69" s="31" t="s">
        <v>307</v>
      </c>
      <c r="D69" s="10"/>
      <c r="E69" s="39" t="s">
        <v>0</v>
      </c>
      <c r="F69" s="11"/>
      <c r="G69" s="45"/>
      <c r="H69" s="46"/>
      <c r="I69" s="40" t="s">
        <v>310</v>
      </c>
      <c r="J69" s="61"/>
      <c r="K69" s="13"/>
      <c r="L69" s="60"/>
      <c r="M69" s="12"/>
      <c r="N69" s="82">
        <f t="shared" si="0"/>
        <v>42207</v>
      </c>
      <c r="O69" s="82">
        <f t="shared" si="27"/>
        <v>42207</v>
      </c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78"/>
      <c r="AP69" s="78">
        <f t="shared" si="28"/>
        <v>35</v>
      </c>
      <c r="AQ69" s="9" t="s">
        <v>296</v>
      </c>
      <c r="AR69" s="86">
        <v>42242</v>
      </c>
      <c r="AS69" s="8">
        <v>14</v>
      </c>
      <c r="AT69" s="87">
        <f t="shared" si="5"/>
        <v>42256</v>
      </c>
      <c r="AU69" s="95"/>
      <c r="AV69" s="102"/>
      <c r="AW69" s="3"/>
    </row>
    <row r="70" spans="1:49" s="2" customFormat="1" ht="15.75" x14ac:dyDescent="0.25">
      <c r="A70" s="26"/>
      <c r="B70" s="30" t="s">
        <v>303</v>
      </c>
      <c r="C70" s="31"/>
      <c r="D70" s="10"/>
      <c r="E70" s="39" t="s">
        <v>0</v>
      </c>
      <c r="F70" s="11" t="s">
        <v>46</v>
      </c>
      <c r="G70" s="76">
        <v>281</v>
      </c>
      <c r="H70" s="46">
        <v>0</v>
      </c>
      <c r="I70" s="77">
        <v>203</v>
      </c>
      <c r="J70" s="61" t="s">
        <v>265</v>
      </c>
      <c r="K70" s="13"/>
      <c r="L70" s="60" t="s">
        <v>264</v>
      </c>
      <c r="M70" s="12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78"/>
      <c r="AP70" s="78"/>
      <c r="AQ70" s="9" t="s">
        <v>287</v>
      </c>
      <c r="AR70" s="15"/>
      <c r="AS70" s="8"/>
      <c r="AT70" s="16"/>
      <c r="AU70" s="95"/>
      <c r="AV70" s="102" t="s">
        <v>316</v>
      </c>
      <c r="AW70" s="3"/>
    </row>
    <row r="71" spans="1:49" s="2" customFormat="1" ht="15.75" x14ac:dyDescent="0.25">
      <c r="A71" s="26"/>
      <c r="B71" s="30" t="s">
        <v>303</v>
      </c>
      <c r="C71" s="31"/>
      <c r="D71" s="10"/>
      <c r="E71" s="39" t="s">
        <v>0</v>
      </c>
      <c r="F71" s="11" t="s">
        <v>49</v>
      </c>
      <c r="G71" s="76">
        <v>281</v>
      </c>
      <c r="H71" s="46">
        <v>0</v>
      </c>
      <c r="I71" s="77">
        <v>205</v>
      </c>
      <c r="J71" s="61" t="s">
        <v>265</v>
      </c>
      <c r="K71" s="13"/>
      <c r="L71" s="60" t="s">
        <v>264</v>
      </c>
      <c r="M71" s="12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 t="s">
        <v>344</v>
      </c>
      <c r="AG71" s="65"/>
      <c r="AH71" s="65"/>
      <c r="AI71" s="65"/>
      <c r="AJ71" s="65"/>
      <c r="AK71" s="65"/>
      <c r="AL71" s="65"/>
      <c r="AM71" s="65"/>
      <c r="AN71" s="65"/>
      <c r="AO71" s="78"/>
      <c r="AP71" s="78"/>
      <c r="AQ71" s="9" t="s">
        <v>287</v>
      </c>
      <c r="AR71" s="15"/>
      <c r="AS71" s="8"/>
      <c r="AT71" s="16"/>
      <c r="AU71" s="95"/>
      <c r="AV71" s="102" t="s">
        <v>316</v>
      </c>
      <c r="AW71" s="3"/>
    </row>
    <row r="72" spans="1:49" s="2" customFormat="1" ht="15.75" x14ac:dyDescent="0.25">
      <c r="A72" s="26"/>
      <c r="B72" s="30" t="s">
        <v>286</v>
      </c>
      <c r="C72" s="31"/>
      <c r="D72" s="10"/>
      <c r="E72" s="40" t="s">
        <v>150</v>
      </c>
      <c r="F72" s="11" t="s">
        <v>140</v>
      </c>
      <c r="G72" s="76">
        <v>168</v>
      </c>
      <c r="H72" s="46">
        <v>1</v>
      </c>
      <c r="I72" s="77" t="s">
        <v>273</v>
      </c>
      <c r="J72" s="61" t="s">
        <v>301</v>
      </c>
      <c r="K72" s="13"/>
      <c r="L72" s="60" t="s">
        <v>264</v>
      </c>
      <c r="M72" s="12"/>
      <c r="N72" s="82">
        <v>42171</v>
      </c>
      <c r="O72" s="82">
        <v>42172</v>
      </c>
      <c r="P72" s="65" t="s">
        <v>341</v>
      </c>
      <c r="Q72" s="65"/>
      <c r="R72" s="65"/>
      <c r="S72" s="65"/>
      <c r="T72" s="65"/>
      <c r="U72" s="65"/>
      <c r="V72" s="65"/>
      <c r="W72" s="65"/>
      <c r="X72" s="65" t="s">
        <v>341</v>
      </c>
      <c r="Y72" s="65"/>
      <c r="Z72" s="65"/>
      <c r="AA72" s="65"/>
      <c r="AB72" s="65"/>
      <c r="AC72" s="65"/>
      <c r="AD72" s="65"/>
      <c r="AE72" s="65"/>
      <c r="AF72" s="65" t="s">
        <v>341</v>
      </c>
      <c r="AG72" s="65"/>
      <c r="AH72" s="65"/>
      <c r="AI72" s="65"/>
      <c r="AJ72" s="65"/>
      <c r="AK72" s="65"/>
      <c r="AL72" s="65"/>
      <c r="AM72" s="65"/>
      <c r="AN72" s="65"/>
      <c r="AO72" s="78"/>
      <c r="AP72" s="78">
        <v>14</v>
      </c>
      <c r="AQ72" s="9" t="s">
        <v>296</v>
      </c>
      <c r="AR72" s="86">
        <v>42185</v>
      </c>
      <c r="AS72" s="8">
        <v>14</v>
      </c>
      <c r="AT72" s="87">
        <f t="shared" ref="AT72:AT123" si="29">AR72+AS72</f>
        <v>42199</v>
      </c>
      <c r="AU72" s="95"/>
      <c r="AV72" s="102" t="s">
        <v>348</v>
      </c>
      <c r="AW72" s="3"/>
    </row>
    <row r="73" spans="1:49" s="2" customFormat="1" ht="15.75" x14ac:dyDescent="0.25">
      <c r="A73" s="26"/>
      <c r="B73" s="30" t="s">
        <v>286</v>
      </c>
      <c r="C73" s="31"/>
      <c r="D73" s="10"/>
      <c r="E73" s="40" t="s">
        <v>150</v>
      </c>
      <c r="F73" s="11" t="s">
        <v>141</v>
      </c>
      <c r="G73" s="76">
        <v>170</v>
      </c>
      <c r="H73" s="46">
        <v>2</v>
      </c>
      <c r="I73" s="77" t="s">
        <v>274</v>
      </c>
      <c r="J73" s="61" t="s">
        <v>301</v>
      </c>
      <c r="K73" s="13"/>
      <c r="L73" s="60" t="s">
        <v>264</v>
      </c>
      <c r="M73" s="12"/>
      <c r="N73" s="82">
        <v>42171</v>
      </c>
      <c r="O73" s="82">
        <v>42172</v>
      </c>
      <c r="P73" s="65" t="s">
        <v>341</v>
      </c>
      <c r="Q73" s="65"/>
      <c r="R73" s="65"/>
      <c r="S73" s="65"/>
      <c r="T73" s="65"/>
      <c r="U73" s="65"/>
      <c r="V73" s="65"/>
      <c r="W73" s="65"/>
      <c r="X73" s="65" t="s">
        <v>341</v>
      </c>
      <c r="Y73" s="65"/>
      <c r="Z73" s="65"/>
      <c r="AA73" s="65"/>
      <c r="AB73" s="65"/>
      <c r="AC73" s="65"/>
      <c r="AD73" s="65"/>
      <c r="AE73" s="65"/>
      <c r="AF73" s="65" t="s">
        <v>341</v>
      </c>
      <c r="AG73" s="65"/>
      <c r="AH73" s="65"/>
      <c r="AI73" s="65"/>
      <c r="AJ73" s="65"/>
      <c r="AK73" s="65"/>
      <c r="AL73" s="65"/>
      <c r="AM73" s="65"/>
      <c r="AN73" s="65"/>
      <c r="AO73" s="78"/>
      <c r="AP73" s="78">
        <v>14</v>
      </c>
      <c r="AQ73" s="9" t="s">
        <v>296</v>
      </c>
      <c r="AR73" s="86">
        <v>42185</v>
      </c>
      <c r="AS73" s="8">
        <v>14</v>
      </c>
      <c r="AT73" s="87">
        <f t="shared" si="29"/>
        <v>42199</v>
      </c>
      <c r="AU73" s="95"/>
      <c r="AV73" s="102" t="s">
        <v>348</v>
      </c>
      <c r="AW73" s="3"/>
    </row>
    <row r="74" spans="1:49" s="2" customFormat="1" ht="15.75" x14ac:dyDescent="0.25">
      <c r="A74" s="26"/>
      <c r="B74" s="30" t="s">
        <v>286</v>
      </c>
      <c r="C74" s="31"/>
      <c r="D74" s="10"/>
      <c r="E74" s="40" t="s">
        <v>150</v>
      </c>
      <c r="F74" s="11" t="s">
        <v>142</v>
      </c>
      <c r="G74" s="76">
        <v>172</v>
      </c>
      <c r="H74" s="46">
        <v>3</v>
      </c>
      <c r="I74" s="77" t="s">
        <v>275</v>
      </c>
      <c r="J74" s="61" t="s">
        <v>301</v>
      </c>
      <c r="K74" s="13"/>
      <c r="L74" s="60" t="s">
        <v>264</v>
      </c>
      <c r="M74" s="12"/>
      <c r="N74" s="82">
        <v>42185</v>
      </c>
      <c r="O74" s="82">
        <v>42172</v>
      </c>
      <c r="P74" s="65" t="s">
        <v>341</v>
      </c>
      <c r="Q74" s="65"/>
      <c r="R74" s="65"/>
      <c r="S74" s="65"/>
      <c r="T74" s="65"/>
      <c r="U74" s="65"/>
      <c r="V74" s="65"/>
      <c r="W74" s="65"/>
      <c r="X74" s="65" t="s">
        <v>341</v>
      </c>
      <c r="Y74" s="65"/>
      <c r="Z74" s="65"/>
      <c r="AA74" s="65"/>
      <c r="AB74" s="65"/>
      <c r="AC74" s="65"/>
      <c r="AD74" s="65"/>
      <c r="AE74" s="65"/>
      <c r="AF74" s="65" t="s">
        <v>341</v>
      </c>
      <c r="AG74" s="65"/>
      <c r="AH74" s="65"/>
      <c r="AI74" s="65"/>
      <c r="AJ74" s="65"/>
      <c r="AK74" s="65"/>
      <c r="AL74" s="65"/>
      <c r="AM74" s="65"/>
      <c r="AN74" s="65"/>
      <c r="AO74" s="78"/>
      <c r="AP74" s="78">
        <v>0</v>
      </c>
      <c r="AQ74" s="9" t="s">
        <v>296</v>
      </c>
      <c r="AR74" s="86">
        <v>42185</v>
      </c>
      <c r="AS74" s="8">
        <v>14</v>
      </c>
      <c r="AT74" s="87">
        <f t="shared" si="29"/>
        <v>42199</v>
      </c>
      <c r="AU74" s="95"/>
      <c r="AV74" s="102" t="s">
        <v>348</v>
      </c>
      <c r="AW74" s="3"/>
    </row>
    <row r="75" spans="1:49" s="2" customFormat="1" ht="15.75" x14ac:dyDescent="0.25">
      <c r="A75" s="26"/>
      <c r="B75" s="30" t="s">
        <v>286</v>
      </c>
      <c r="C75" s="31"/>
      <c r="D75" s="10"/>
      <c r="E75" s="40" t="s">
        <v>150</v>
      </c>
      <c r="F75" s="11" t="s">
        <v>143</v>
      </c>
      <c r="G75" s="76">
        <v>174</v>
      </c>
      <c r="H75" s="46">
        <v>4</v>
      </c>
      <c r="I75" s="77" t="s">
        <v>276</v>
      </c>
      <c r="J75" s="61" t="s">
        <v>301</v>
      </c>
      <c r="K75" s="13"/>
      <c r="L75" s="60" t="s">
        <v>264</v>
      </c>
      <c r="M75" s="12"/>
      <c r="N75" s="82">
        <v>42185</v>
      </c>
      <c r="O75" s="82">
        <v>42172</v>
      </c>
      <c r="P75" s="65" t="s">
        <v>341</v>
      </c>
      <c r="Q75" s="65"/>
      <c r="R75" s="65"/>
      <c r="S75" s="65"/>
      <c r="T75" s="65"/>
      <c r="U75" s="65"/>
      <c r="V75" s="65"/>
      <c r="W75" s="65"/>
      <c r="X75" s="65" t="s">
        <v>341</v>
      </c>
      <c r="Y75" s="65"/>
      <c r="Z75" s="65"/>
      <c r="AA75" s="65"/>
      <c r="AB75" s="65"/>
      <c r="AC75" s="65"/>
      <c r="AD75" s="65"/>
      <c r="AE75" s="65"/>
      <c r="AF75" s="65" t="s">
        <v>341</v>
      </c>
      <c r="AG75" s="65"/>
      <c r="AH75" s="65"/>
      <c r="AI75" s="65"/>
      <c r="AJ75" s="65"/>
      <c r="AK75" s="65"/>
      <c r="AL75" s="65"/>
      <c r="AM75" s="65"/>
      <c r="AN75" s="65"/>
      <c r="AO75" s="78"/>
      <c r="AP75" s="78">
        <v>0</v>
      </c>
      <c r="AQ75" s="9" t="s">
        <v>296</v>
      </c>
      <c r="AR75" s="86">
        <v>42185</v>
      </c>
      <c r="AS75" s="8">
        <v>14</v>
      </c>
      <c r="AT75" s="87">
        <f t="shared" si="29"/>
        <v>42199</v>
      </c>
      <c r="AU75" s="95"/>
      <c r="AV75" s="102" t="s">
        <v>348</v>
      </c>
      <c r="AW75" s="3"/>
    </row>
    <row r="76" spans="1:49" s="2" customFormat="1" ht="15.75" x14ac:dyDescent="0.25">
      <c r="A76" s="26"/>
      <c r="B76" s="30" t="s">
        <v>286</v>
      </c>
      <c r="C76" s="31"/>
      <c r="D76" s="10"/>
      <c r="E76" s="40" t="s">
        <v>150</v>
      </c>
      <c r="F76" s="11" t="s">
        <v>144</v>
      </c>
      <c r="G76" s="76">
        <v>176</v>
      </c>
      <c r="H76" s="46">
        <v>1</v>
      </c>
      <c r="I76" s="77" t="s">
        <v>278</v>
      </c>
      <c r="J76" s="61" t="s">
        <v>301</v>
      </c>
      <c r="K76" s="13"/>
      <c r="L76" s="60" t="s">
        <v>264</v>
      </c>
      <c r="M76" s="12"/>
      <c r="N76" s="82">
        <v>42165</v>
      </c>
      <c r="O76" s="82">
        <v>42172</v>
      </c>
      <c r="P76" s="65" t="s">
        <v>341</v>
      </c>
      <c r="Q76" s="65"/>
      <c r="R76" s="65"/>
      <c r="S76" s="65"/>
      <c r="T76" s="65"/>
      <c r="U76" s="65"/>
      <c r="V76" s="65"/>
      <c r="W76" s="65"/>
      <c r="X76" s="65" t="s">
        <v>341</v>
      </c>
      <c r="Y76" s="65"/>
      <c r="Z76" s="65"/>
      <c r="AA76" s="65"/>
      <c r="AB76" s="65"/>
      <c r="AC76" s="65"/>
      <c r="AD76" s="65"/>
      <c r="AE76" s="65"/>
      <c r="AF76" s="65" t="s">
        <v>341</v>
      </c>
      <c r="AG76" s="65"/>
      <c r="AH76" s="65"/>
      <c r="AI76" s="65"/>
      <c r="AJ76" s="65"/>
      <c r="AK76" s="65"/>
      <c r="AL76" s="65"/>
      <c r="AM76" s="65"/>
      <c r="AN76" s="65"/>
      <c r="AO76" s="78"/>
      <c r="AP76" s="78">
        <v>14</v>
      </c>
      <c r="AQ76" s="9" t="s">
        <v>296</v>
      </c>
      <c r="AR76" s="86">
        <v>42179</v>
      </c>
      <c r="AS76" s="8">
        <v>14</v>
      </c>
      <c r="AT76" s="87">
        <f t="shared" si="29"/>
        <v>42193</v>
      </c>
      <c r="AU76" s="95"/>
      <c r="AV76" s="102" t="s">
        <v>348</v>
      </c>
      <c r="AW76" s="3"/>
    </row>
    <row r="77" spans="1:49" s="2" customFormat="1" ht="15.75" x14ac:dyDescent="0.25">
      <c r="A77" s="26"/>
      <c r="B77" s="30" t="s">
        <v>286</v>
      </c>
      <c r="C77" s="31"/>
      <c r="D77" s="10"/>
      <c r="E77" s="40" t="s">
        <v>150</v>
      </c>
      <c r="F77" s="11" t="s">
        <v>145</v>
      </c>
      <c r="G77" s="76">
        <v>178</v>
      </c>
      <c r="H77" s="46">
        <v>2</v>
      </c>
      <c r="I77" s="77" t="s">
        <v>279</v>
      </c>
      <c r="J77" s="61" t="s">
        <v>301</v>
      </c>
      <c r="K77" s="13"/>
      <c r="L77" s="60" t="s">
        <v>264</v>
      </c>
      <c r="M77" s="12"/>
      <c r="N77" s="82">
        <v>42165</v>
      </c>
      <c r="O77" s="82">
        <v>42172</v>
      </c>
      <c r="P77" s="65" t="s">
        <v>341</v>
      </c>
      <c r="Q77" s="65"/>
      <c r="R77" s="65"/>
      <c r="S77" s="65"/>
      <c r="T77" s="65"/>
      <c r="U77" s="65"/>
      <c r="V77" s="65"/>
      <c r="W77" s="65"/>
      <c r="X77" s="65" t="s">
        <v>341</v>
      </c>
      <c r="Y77" s="65"/>
      <c r="Z77" s="65"/>
      <c r="AA77" s="65"/>
      <c r="AB77" s="65"/>
      <c r="AC77" s="65"/>
      <c r="AD77" s="65"/>
      <c r="AE77" s="65"/>
      <c r="AF77" s="65" t="s">
        <v>341</v>
      </c>
      <c r="AG77" s="65"/>
      <c r="AH77" s="65"/>
      <c r="AI77" s="65"/>
      <c r="AJ77" s="65"/>
      <c r="AK77" s="65"/>
      <c r="AL77" s="65"/>
      <c r="AM77" s="65"/>
      <c r="AN77" s="65"/>
      <c r="AO77" s="78"/>
      <c r="AP77" s="78">
        <v>14</v>
      </c>
      <c r="AQ77" s="9" t="s">
        <v>296</v>
      </c>
      <c r="AR77" s="86">
        <v>42179</v>
      </c>
      <c r="AS77" s="8">
        <v>14</v>
      </c>
      <c r="AT77" s="87">
        <f t="shared" si="29"/>
        <v>42193</v>
      </c>
      <c r="AU77" s="95"/>
      <c r="AV77" s="102" t="s">
        <v>348</v>
      </c>
      <c r="AW77" s="3"/>
    </row>
    <row r="78" spans="1:49" s="2" customFormat="1" ht="15.75" x14ac:dyDescent="0.25">
      <c r="A78" s="26"/>
      <c r="B78" s="30" t="s">
        <v>286</v>
      </c>
      <c r="C78" s="31"/>
      <c r="D78" s="10"/>
      <c r="E78" s="40" t="s">
        <v>150</v>
      </c>
      <c r="F78" s="11" t="s">
        <v>146</v>
      </c>
      <c r="G78" s="76">
        <v>180</v>
      </c>
      <c r="H78" s="46">
        <v>3</v>
      </c>
      <c r="I78" s="77" t="s">
        <v>280</v>
      </c>
      <c r="J78" s="61" t="s">
        <v>301</v>
      </c>
      <c r="K78" s="13"/>
      <c r="L78" s="60" t="s">
        <v>264</v>
      </c>
      <c r="M78" s="12"/>
      <c r="N78" s="82">
        <v>42159</v>
      </c>
      <c r="O78" s="82">
        <v>42172</v>
      </c>
      <c r="P78" s="65" t="s">
        <v>341</v>
      </c>
      <c r="Q78" s="65"/>
      <c r="R78" s="65"/>
      <c r="S78" s="65"/>
      <c r="T78" s="65"/>
      <c r="U78" s="65"/>
      <c r="V78" s="65"/>
      <c r="W78" s="65"/>
      <c r="X78" s="65" t="s">
        <v>341</v>
      </c>
      <c r="Y78" s="65"/>
      <c r="Z78" s="65"/>
      <c r="AA78" s="65"/>
      <c r="AB78" s="65"/>
      <c r="AC78" s="65"/>
      <c r="AD78" s="65"/>
      <c r="AE78" s="65"/>
      <c r="AF78" s="65" t="s">
        <v>341</v>
      </c>
      <c r="AG78" s="65"/>
      <c r="AH78" s="65"/>
      <c r="AI78" s="65"/>
      <c r="AJ78" s="65"/>
      <c r="AK78" s="65"/>
      <c r="AL78" s="65"/>
      <c r="AM78" s="65"/>
      <c r="AN78" s="65"/>
      <c r="AO78" s="78"/>
      <c r="AP78" s="78">
        <v>20</v>
      </c>
      <c r="AQ78" s="9" t="s">
        <v>296</v>
      </c>
      <c r="AR78" s="86">
        <v>42179</v>
      </c>
      <c r="AS78" s="8">
        <v>14</v>
      </c>
      <c r="AT78" s="87">
        <f t="shared" si="29"/>
        <v>42193</v>
      </c>
      <c r="AU78" s="95"/>
      <c r="AV78" s="102" t="s">
        <v>348</v>
      </c>
      <c r="AW78" s="3"/>
    </row>
    <row r="79" spans="1:49" s="2" customFormat="1" ht="15.75" x14ac:dyDescent="0.25">
      <c r="A79" s="26"/>
      <c r="B79" s="30" t="s">
        <v>286</v>
      </c>
      <c r="C79" s="31"/>
      <c r="D79" s="10"/>
      <c r="E79" s="40" t="s">
        <v>150</v>
      </c>
      <c r="F79" s="11" t="s">
        <v>147</v>
      </c>
      <c r="G79" s="76">
        <v>182</v>
      </c>
      <c r="H79" s="46">
        <v>4</v>
      </c>
      <c r="I79" s="77" t="s">
        <v>277</v>
      </c>
      <c r="J79" s="61" t="s">
        <v>301</v>
      </c>
      <c r="K79" s="13"/>
      <c r="L79" s="60" t="s">
        <v>264</v>
      </c>
      <c r="M79" s="12"/>
      <c r="N79" s="82">
        <v>42159</v>
      </c>
      <c r="O79" s="82">
        <v>42172</v>
      </c>
      <c r="P79" s="65" t="s">
        <v>341</v>
      </c>
      <c r="Q79" s="65"/>
      <c r="R79" s="65"/>
      <c r="S79" s="65"/>
      <c r="T79" s="65"/>
      <c r="U79" s="65"/>
      <c r="V79" s="65"/>
      <c r="W79" s="65"/>
      <c r="X79" s="65" t="s">
        <v>341</v>
      </c>
      <c r="Y79" s="65"/>
      <c r="Z79" s="65"/>
      <c r="AA79" s="65"/>
      <c r="AB79" s="65"/>
      <c r="AC79" s="65"/>
      <c r="AD79" s="65"/>
      <c r="AE79" s="65"/>
      <c r="AF79" s="65" t="s">
        <v>341</v>
      </c>
      <c r="AG79" s="65"/>
      <c r="AH79" s="65"/>
      <c r="AI79" s="65"/>
      <c r="AJ79" s="65"/>
      <c r="AK79" s="65"/>
      <c r="AL79" s="65"/>
      <c r="AM79" s="65"/>
      <c r="AN79" s="65"/>
      <c r="AO79" s="78"/>
      <c r="AP79" s="78">
        <v>20</v>
      </c>
      <c r="AQ79" s="9" t="s">
        <v>296</v>
      </c>
      <c r="AR79" s="86">
        <v>42179</v>
      </c>
      <c r="AS79" s="8">
        <v>14</v>
      </c>
      <c r="AT79" s="87">
        <f t="shared" si="29"/>
        <v>42193</v>
      </c>
      <c r="AU79" s="95"/>
      <c r="AV79" s="102" t="s">
        <v>348</v>
      </c>
      <c r="AW79" s="3"/>
    </row>
    <row r="80" spans="1:49" s="2" customFormat="1" ht="15.75" x14ac:dyDescent="0.25">
      <c r="A80" s="26"/>
      <c r="B80" s="30"/>
      <c r="C80" s="31" t="s">
        <v>307</v>
      </c>
      <c r="D80" s="10"/>
      <c r="E80" s="39" t="s">
        <v>150</v>
      </c>
      <c r="F80" s="11"/>
      <c r="G80" s="45"/>
      <c r="H80" s="46"/>
      <c r="I80" s="40" t="s">
        <v>311</v>
      </c>
      <c r="J80" s="61"/>
      <c r="K80" s="13"/>
      <c r="L80" s="60"/>
      <c r="M80" s="12"/>
      <c r="N80" s="82">
        <v>42172</v>
      </c>
      <c r="O80" s="82">
        <v>42172</v>
      </c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78"/>
      <c r="AP80" s="78">
        <v>7</v>
      </c>
      <c r="AQ80" s="9" t="s">
        <v>296</v>
      </c>
      <c r="AR80" s="86">
        <v>42179</v>
      </c>
      <c r="AS80" s="8">
        <v>14</v>
      </c>
      <c r="AT80" s="87">
        <f t="shared" si="29"/>
        <v>42193</v>
      </c>
      <c r="AU80" s="95"/>
      <c r="AV80" s="102"/>
      <c r="AW80" s="3"/>
    </row>
    <row r="81" spans="1:49" s="2" customFormat="1" ht="15.75" x14ac:dyDescent="0.25">
      <c r="A81" s="26"/>
      <c r="B81" s="30" t="s">
        <v>303</v>
      </c>
      <c r="C81" s="31"/>
      <c r="D81" s="10"/>
      <c r="E81" s="40" t="s">
        <v>150</v>
      </c>
      <c r="F81" s="11" t="s">
        <v>148</v>
      </c>
      <c r="G81" s="76">
        <v>281</v>
      </c>
      <c r="H81" s="46">
        <v>0</v>
      </c>
      <c r="I81" s="77" t="s">
        <v>281</v>
      </c>
      <c r="J81" s="61" t="s">
        <v>301</v>
      </c>
      <c r="K81" s="13"/>
      <c r="L81" s="60" t="s">
        <v>264</v>
      </c>
      <c r="M81" s="12"/>
      <c r="N81" s="65"/>
      <c r="O81" s="65" t="s">
        <v>366</v>
      </c>
      <c r="P81" s="65" t="s">
        <v>367</v>
      </c>
      <c r="Q81" s="65"/>
      <c r="R81" s="65"/>
      <c r="S81" s="65"/>
      <c r="T81" s="65"/>
      <c r="U81" s="65"/>
      <c r="V81" s="65"/>
      <c r="W81" s="65"/>
      <c r="X81" s="65" t="s">
        <v>367</v>
      </c>
      <c r="Y81" s="65"/>
      <c r="Z81" s="65"/>
      <c r="AA81" s="65"/>
      <c r="AB81" s="65"/>
      <c r="AC81" s="65"/>
      <c r="AD81" s="65"/>
      <c r="AE81" s="65"/>
      <c r="AF81" s="65" t="s">
        <v>367</v>
      </c>
      <c r="AG81" s="65"/>
      <c r="AH81" s="65"/>
      <c r="AI81" s="65"/>
      <c r="AJ81" s="65"/>
      <c r="AK81" s="65"/>
      <c r="AL81" s="65"/>
      <c r="AM81" s="65"/>
      <c r="AN81" s="65"/>
      <c r="AO81" s="78"/>
      <c r="AP81" s="78"/>
      <c r="AQ81" s="9" t="s">
        <v>287</v>
      </c>
      <c r="AR81" s="15"/>
      <c r="AS81" s="8"/>
      <c r="AT81" s="16"/>
      <c r="AU81" s="95"/>
      <c r="AV81" s="102" t="s">
        <v>316</v>
      </c>
      <c r="AW81" s="3"/>
    </row>
    <row r="82" spans="1:49" s="2" customFormat="1" ht="15.75" x14ac:dyDescent="0.25">
      <c r="A82" s="26"/>
      <c r="B82" s="30" t="s">
        <v>303</v>
      </c>
      <c r="C82" s="31"/>
      <c r="D82" s="10"/>
      <c r="E82" s="40" t="s">
        <v>150</v>
      </c>
      <c r="F82" s="11" t="s">
        <v>149</v>
      </c>
      <c r="G82" s="76">
        <v>281</v>
      </c>
      <c r="H82" s="46">
        <v>0</v>
      </c>
      <c r="I82" s="77" t="s">
        <v>282</v>
      </c>
      <c r="J82" s="61" t="s">
        <v>301</v>
      </c>
      <c r="K82" s="13"/>
      <c r="L82" s="60" t="s">
        <v>264</v>
      </c>
      <c r="M82" s="12"/>
      <c r="N82" s="65"/>
      <c r="O82" s="65" t="s">
        <v>366</v>
      </c>
      <c r="P82" s="65" t="s">
        <v>367</v>
      </c>
      <c r="Q82" s="65"/>
      <c r="R82" s="65"/>
      <c r="S82" s="65"/>
      <c r="T82" s="65"/>
      <c r="U82" s="65"/>
      <c r="V82" s="65"/>
      <c r="W82" s="65"/>
      <c r="X82" s="65" t="s">
        <v>367</v>
      </c>
      <c r="Y82" s="65"/>
      <c r="Z82" s="65"/>
      <c r="AA82" s="65"/>
      <c r="AB82" s="65"/>
      <c r="AC82" s="65"/>
      <c r="AD82" s="65"/>
      <c r="AE82" s="65"/>
      <c r="AF82" s="65" t="s">
        <v>367</v>
      </c>
      <c r="AG82" s="65"/>
      <c r="AH82" s="65"/>
      <c r="AI82" s="65"/>
      <c r="AJ82" s="65"/>
      <c r="AK82" s="65"/>
      <c r="AL82" s="65"/>
      <c r="AM82" s="65"/>
      <c r="AN82" s="65"/>
      <c r="AO82" s="78"/>
      <c r="AP82" s="78"/>
      <c r="AQ82" s="9" t="s">
        <v>287</v>
      </c>
      <c r="AR82" s="15"/>
      <c r="AS82" s="8"/>
      <c r="AT82" s="16"/>
      <c r="AU82" s="95"/>
      <c r="AV82" s="102" t="s">
        <v>316</v>
      </c>
      <c r="AW82" s="3"/>
    </row>
    <row r="83" spans="1:49" s="2" customFormat="1" ht="15.75" x14ac:dyDescent="0.25">
      <c r="A83" s="26"/>
      <c r="B83" s="32" t="s">
        <v>286</v>
      </c>
      <c r="C83" s="33"/>
      <c r="D83" s="10"/>
      <c r="E83" s="40" t="s">
        <v>150</v>
      </c>
      <c r="F83" s="11" t="s">
        <v>151</v>
      </c>
      <c r="G83" s="45">
        <v>142</v>
      </c>
      <c r="H83" s="46">
        <v>0</v>
      </c>
      <c r="I83" s="39" t="s">
        <v>153</v>
      </c>
      <c r="J83" s="13" t="s">
        <v>152</v>
      </c>
      <c r="K83" s="13" t="s">
        <v>288</v>
      </c>
      <c r="L83" s="60" t="s">
        <v>262</v>
      </c>
      <c r="M83" s="12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78"/>
      <c r="AP83" s="78"/>
      <c r="AQ83" s="9"/>
      <c r="AR83" s="15"/>
      <c r="AS83" s="8"/>
      <c r="AT83" s="16"/>
      <c r="AU83" s="95"/>
      <c r="AV83" s="102" t="s">
        <v>348</v>
      </c>
      <c r="AW83" s="3"/>
    </row>
    <row r="84" spans="1:49" s="2" customFormat="1" ht="15.75" x14ac:dyDescent="0.25">
      <c r="A84" s="26"/>
      <c r="B84" s="30" t="s">
        <v>286</v>
      </c>
      <c r="C84" s="31"/>
      <c r="D84" s="10"/>
      <c r="E84" s="40" t="s">
        <v>150</v>
      </c>
      <c r="F84" s="11" t="s">
        <v>154</v>
      </c>
      <c r="G84" s="45" t="s">
        <v>317</v>
      </c>
      <c r="H84" s="46">
        <v>0</v>
      </c>
      <c r="I84" s="39" t="s">
        <v>156</v>
      </c>
      <c r="J84" s="13" t="s">
        <v>155</v>
      </c>
      <c r="K84" s="130" t="s">
        <v>289</v>
      </c>
      <c r="L84" s="60" t="s">
        <v>262</v>
      </c>
      <c r="M84" s="12"/>
      <c r="N84" s="134">
        <f t="shared" ref="N84:N123" si="30">O84</f>
        <v>42473</v>
      </c>
      <c r="O84" s="134">
        <f t="shared" ref="O84:O123" si="31">AR84-AP84</f>
        <v>42473</v>
      </c>
      <c r="P84" s="134">
        <f t="shared" ref="P84" si="32">X84</f>
        <v>42382</v>
      </c>
      <c r="Q84" s="134"/>
      <c r="R84" s="134"/>
      <c r="S84" s="134"/>
      <c r="T84" s="134"/>
      <c r="U84" s="134"/>
      <c r="V84" s="134"/>
      <c r="W84" s="134"/>
      <c r="X84" s="134">
        <f>AF84</f>
        <v>42382</v>
      </c>
      <c r="Y84" s="134"/>
      <c r="Z84" s="134"/>
      <c r="AA84" s="134"/>
      <c r="AB84" s="134"/>
      <c r="AC84" s="134"/>
      <c r="AD84" s="134"/>
      <c r="AE84" s="134"/>
      <c r="AF84" s="134">
        <f t="shared" ref="AF84:AF122" si="33">AR84-AP84-AO84</f>
        <v>42382</v>
      </c>
      <c r="AG84" s="134"/>
      <c r="AH84" s="134"/>
      <c r="AI84" s="134"/>
      <c r="AJ84" s="134"/>
      <c r="AK84" s="134"/>
      <c r="AL84" s="134"/>
      <c r="AM84" s="134"/>
      <c r="AN84" s="134"/>
      <c r="AO84" s="78">
        <f t="shared" ref="AO84:AO122" si="34">13*7</f>
        <v>91</v>
      </c>
      <c r="AP84" s="78">
        <f t="shared" ref="AP84:AP123" si="35">6*7</f>
        <v>42</v>
      </c>
      <c r="AQ84" s="9" t="s">
        <v>296</v>
      </c>
      <c r="AR84" s="140">
        <f>AR6+28</f>
        <v>42515</v>
      </c>
      <c r="AS84" s="8">
        <v>14</v>
      </c>
      <c r="AT84" s="141">
        <f t="shared" si="29"/>
        <v>42529</v>
      </c>
      <c r="AU84" s="95"/>
      <c r="AV84" s="102" t="s">
        <v>364</v>
      </c>
      <c r="AW84" s="3"/>
    </row>
    <row r="85" spans="1:49" s="2" customFormat="1" ht="15.75" x14ac:dyDescent="0.25">
      <c r="A85" s="26"/>
      <c r="B85" s="30" t="s">
        <v>286</v>
      </c>
      <c r="C85" s="31"/>
      <c r="D85" s="10"/>
      <c r="E85" s="40" t="s">
        <v>150</v>
      </c>
      <c r="F85" s="11" t="s">
        <v>157</v>
      </c>
      <c r="G85" s="45" t="s">
        <v>318</v>
      </c>
      <c r="H85" s="46">
        <v>1</v>
      </c>
      <c r="I85" s="39" t="s">
        <v>159</v>
      </c>
      <c r="J85" s="13" t="s">
        <v>158</v>
      </c>
      <c r="K85" s="130" t="s">
        <v>289</v>
      </c>
      <c r="L85" s="60" t="s">
        <v>262</v>
      </c>
      <c r="M85" s="12"/>
      <c r="N85" s="134">
        <f t="shared" si="30"/>
        <v>42473</v>
      </c>
      <c r="O85" s="134">
        <f t="shared" si="31"/>
        <v>42473</v>
      </c>
      <c r="P85" s="134">
        <f t="shared" ref="P85" si="36">X85</f>
        <v>42382</v>
      </c>
      <c r="Q85" s="134"/>
      <c r="R85" s="134"/>
      <c r="S85" s="134"/>
      <c r="T85" s="134"/>
      <c r="U85" s="134"/>
      <c r="V85" s="134"/>
      <c r="W85" s="134"/>
      <c r="X85" s="134">
        <f t="shared" ref="X85:X87" si="37">AF85</f>
        <v>42382</v>
      </c>
      <c r="Y85" s="134"/>
      <c r="Z85" s="134"/>
      <c r="AA85" s="134"/>
      <c r="AB85" s="134"/>
      <c r="AC85" s="134"/>
      <c r="AD85" s="134"/>
      <c r="AE85" s="134"/>
      <c r="AF85" s="134">
        <f t="shared" si="33"/>
        <v>42382</v>
      </c>
      <c r="AG85" s="134"/>
      <c r="AH85" s="134"/>
      <c r="AI85" s="134"/>
      <c r="AJ85" s="134"/>
      <c r="AK85" s="134"/>
      <c r="AL85" s="134"/>
      <c r="AM85" s="134"/>
      <c r="AN85" s="134"/>
      <c r="AO85" s="78">
        <f t="shared" si="34"/>
        <v>91</v>
      </c>
      <c r="AP85" s="78">
        <f t="shared" si="35"/>
        <v>42</v>
      </c>
      <c r="AQ85" s="9" t="s">
        <v>296</v>
      </c>
      <c r="AR85" s="140">
        <f>AR84</f>
        <v>42515</v>
      </c>
      <c r="AS85" s="8">
        <v>14</v>
      </c>
      <c r="AT85" s="141">
        <f t="shared" si="29"/>
        <v>42529</v>
      </c>
      <c r="AU85" s="95"/>
      <c r="AV85" s="102" t="s">
        <v>364</v>
      </c>
      <c r="AW85" s="3"/>
    </row>
    <row r="86" spans="1:49" s="2" customFormat="1" ht="15.75" x14ac:dyDescent="0.25">
      <c r="A86" s="26"/>
      <c r="B86" s="30" t="s">
        <v>286</v>
      </c>
      <c r="C86" s="31"/>
      <c r="D86" s="10"/>
      <c r="E86" s="40" t="s">
        <v>150</v>
      </c>
      <c r="F86" s="11" t="s">
        <v>160</v>
      </c>
      <c r="G86" s="45" t="s">
        <v>319</v>
      </c>
      <c r="H86" s="46">
        <v>2</v>
      </c>
      <c r="I86" s="39" t="s">
        <v>162</v>
      </c>
      <c r="J86" s="13" t="s">
        <v>161</v>
      </c>
      <c r="K86" s="130" t="s">
        <v>289</v>
      </c>
      <c r="L86" s="60" t="s">
        <v>262</v>
      </c>
      <c r="M86" s="12"/>
      <c r="N86" s="134">
        <f t="shared" si="30"/>
        <v>42473</v>
      </c>
      <c r="O86" s="134">
        <f t="shared" si="31"/>
        <v>42473</v>
      </c>
      <c r="P86" s="134">
        <f t="shared" ref="P86" si="38">X86</f>
        <v>42382</v>
      </c>
      <c r="Q86" s="134"/>
      <c r="R86" s="134"/>
      <c r="S86" s="134"/>
      <c r="T86" s="134"/>
      <c r="U86" s="134"/>
      <c r="V86" s="134"/>
      <c r="W86" s="134"/>
      <c r="X86" s="134">
        <f t="shared" si="37"/>
        <v>42382</v>
      </c>
      <c r="Y86" s="134"/>
      <c r="Z86" s="134"/>
      <c r="AA86" s="134"/>
      <c r="AB86" s="134"/>
      <c r="AC86" s="134"/>
      <c r="AD86" s="134"/>
      <c r="AE86" s="134"/>
      <c r="AF86" s="134">
        <f t="shared" si="33"/>
        <v>42382</v>
      </c>
      <c r="AG86" s="134"/>
      <c r="AH86" s="134"/>
      <c r="AI86" s="134"/>
      <c r="AJ86" s="134"/>
      <c r="AK86" s="134"/>
      <c r="AL86" s="134"/>
      <c r="AM86" s="134"/>
      <c r="AN86" s="134"/>
      <c r="AO86" s="78">
        <f t="shared" si="34"/>
        <v>91</v>
      </c>
      <c r="AP86" s="78">
        <f t="shared" si="35"/>
        <v>42</v>
      </c>
      <c r="AQ86" s="9" t="s">
        <v>296</v>
      </c>
      <c r="AR86" s="140">
        <f t="shared" ref="AR86:AR88" si="39">AR85</f>
        <v>42515</v>
      </c>
      <c r="AS86" s="8">
        <v>14</v>
      </c>
      <c r="AT86" s="141">
        <f t="shared" si="29"/>
        <v>42529</v>
      </c>
      <c r="AU86" s="95"/>
      <c r="AV86" s="102" t="s">
        <v>364</v>
      </c>
      <c r="AW86" s="3"/>
    </row>
    <row r="87" spans="1:49" s="2" customFormat="1" ht="15.75" x14ac:dyDescent="0.25">
      <c r="A87" s="26"/>
      <c r="B87" s="30" t="s">
        <v>286</v>
      </c>
      <c r="C87" s="31"/>
      <c r="D87" s="10"/>
      <c r="E87" s="40" t="s">
        <v>150</v>
      </c>
      <c r="F87" s="11" t="s">
        <v>163</v>
      </c>
      <c r="G87" s="45" t="s">
        <v>320</v>
      </c>
      <c r="H87" s="46" t="s">
        <v>294</v>
      </c>
      <c r="I87" s="39" t="s">
        <v>165</v>
      </c>
      <c r="J87" s="13" t="s">
        <v>164</v>
      </c>
      <c r="K87" s="130" t="s">
        <v>289</v>
      </c>
      <c r="L87" s="60" t="s">
        <v>262</v>
      </c>
      <c r="M87" s="12"/>
      <c r="N87" s="134">
        <f t="shared" si="30"/>
        <v>42473</v>
      </c>
      <c r="O87" s="134">
        <f t="shared" si="31"/>
        <v>42473</v>
      </c>
      <c r="P87" s="134">
        <f t="shared" ref="P87" si="40">X87</f>
        <v>42382</v>
      </c>
      <c r="Q87" s="134"/>
      <c r="R87" s="134"/>
      <c r="S87" s="134"/>
      <c r="T87" s="134"/>
      <c r="U87" s="134"/>
      <c r="V87" s="134"/>
      <c r="W87" s="134"/>
      <c r="X87" s="134">
        <f t="shared" si="37"/>
        <v>42382</v>
      </c>
      <c r="Y87" s="134"/>
      <c r="Z87" s="134"/>
      <c r="AA87" s="134"/>
      <c r="AB87" s="134"/>
      <c r="AC87" s="134"/>
      <c r="AD87" s="134"/>
      <c r="AE87" s="134"/>
      <c r="AF87" s="134">
        <f t="shared" si="33"/>
        <v>42382</v>
      </c>
      <c r="AG87" s="134"/>
      <c r="AH87" s="134"/>
      <c r="AI87" s="134"/>
      <c r="AJ87" s="134"/>
      <c r="AK87" s="134"/>
      <c r="AL87" s="134"/>
      <c r="AM87" s="134"/>
      <c r="AN87" s="134"/>
      <c r="AO87" s="78">
        <f t="shared" si="34"/>
        <v>91</v>
      </c>
      <c r="AP87" s="78">
        <f t="shared" si="35"/>
        <v>42</v>
      </c>
      <c r="AQ87" s="9" t="s">
        <v>296</v>
      </c>
      <c r="AR87" s="140">
        <f t="shared" si="39"/>
        <v>42515</v>
      </c>
      <c r="AS87" s="8">
        <v>14</v>
      </c>
      <c r="AT87" s="141">
        <f t="shared" si="29"/>
        <v>42529</v>
      </c>
      <c r="AU87" s="95"/>
      <c r="AV87" s="102" t="s">
        <v>364</v>
      </c>
      <c r="AW87" s="3"/>
    </row>
    <row r="88" spans="1:49" s="2" customFormat="1" ht="15.75" x14ac:dyDescent="0.25">
      <c r="A88" s="26"/>
      <c r="B88" s="30"/>
      <c r="C88" s="31" t="s">
        <v>307</v>
      </c>
      <c r="D88" s="10"/>
      <c r="E88" s="40" t="s">
        <v>150</v>
      </c>
      <c r="F88" s="11"/>
      <c r="G88" s="45"/>
      <c r="H88" s="46"/>
      <c r="I88" s="39">
        <v>144</v>
      </c>
      <c r="J88" s="13"/>
      <c r="K88" s="130"/>
      <c r="L88" s="60"/>
      <c r="M88" s="12"/>
      <c r="N88" s="134">
        <f t="shared" si="30"/>
        <v>42473</v>
      </c>
      <c r="O88" s="134">
        <f t="shared" si="31"/>
        <v>42473</v>
      </c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78"/>
      <c r="AP88" s="78">
        <f t="shared" si="35"/>
        <v>42</v>
      </c>
      <c r="AQ88" s="9" t="s">
        <v>296</v>
      </c>
      <c r="AR88" s="140">
        <f t="shared" si="39"/>
        <v>42515</v>
      </c>
      <c r="AS88" s="8">
        <v>14</v>
      </c>
      <c r="AT88" s="141">
        <f t="shared" si="29"/>
        <v>42529</v>
      </c>
      <c r="AU88" s="95"/>
      <c r="AV88" s="102" t="s">
        <v>364</v>
      </c>
      <c r="AW88" s="3"/>
    </row>
    <row r="89" spans="1:49" s="2" customFormat="1" ht="15.75" x14ac:dyDescent="0.25">
      <c r="A89" s="26"/>
      <c r="B89" s="30" t="s">
        <v>286</v>
      </c>
      <c r="C89" s="31"/>
      <c r="D89" s="10"/>
      <c r="E89" s="40" t="s">
        <v>150</v>
      </c>
      <c r="F89" s="11" t="s">
        <v>166</v>
      </c>
      <c r="G89" s="45">
        <v>146</v>
      </c>
      <c r="H89" s="46">
        <v>0</v>
      </c>
      <c r="I89" s="39" t="s">
        <v>168</v>
      </c>
      <c r="J89" s="13" t="s">
        <v>167</v>
      </c>
      <c r="K89" s="130" t="s">
        <v>289</v>
      </c>
      <c r="L89" s="60" t="s">
        <v>262</v>
      </c>
      <c r="M89" s="12"/>
      <c r="N89" s="134">
        <f t="shared" si="30"/>
        <v>42487</v>
      </c>
      <c r="O89" s="134">
        <f t="shared" si="31"/>
        <v>42487</v>
      </c>
      <c r="P89" s="134">
        <f t="shared" ref="P89" si="41">X89</f>
        <v>42396</v>
      </c>
      <c r="Q89" s="134"/>
      <c r="R89" s="134"/>
      <c r="S89" s="134"/>
      <c r="T89" s="134"/>
      <c r="U89" s="134"/>
      <c r="V89" s="134"/>
      <c r="W89" s="134"/>
      <c r="X89" s="134">
        <f>AF89</f>
        <v>42396</v>
      </c>
      <c r="Y89" s="134"/>
      <c r="Z89" s="134"/>
      <c r="AA89" s="134"/>
      <c r="AB89" s="134"/>
      <c r="AC89" s="134"/>
      <c r="AD89" s="134"/>
      <c r="AE89" s="134"/>
      <c r="AF89" s="134">
        <f t="shared" si="33"/>
        <v>42396</v>
      </c>
      <c r="AG89" s="134"/>
      <c r="AH89" s="134"/>
      <c r="AI89" s="134"/>
      <c r="AJ89" s="134"/>
      <c r="AK89" s="134"/>
      <c r="AL89" s="134"/>
      <c r="AM89" s="134"/>
      <c r="AN89" s="134"/>
      <c r="AO89" s="78">
        <f t="shared" si="34"/>
        <v>91</v>
      </c>
      <c r="AP89" s="78">
        <f t="shared" si="35"/>
        <v>42</v>
      </c>
      <c r="AQ89" s="9" t="s">
        <v>296</v>
      </c>
      <c r="AR89" s="140">
        <f>AR88+14</f>
        <v>42529</v>
      </c>
      <c r="AS89" s="8">
        <v>14</v>
      </c>
      <c r="AT89" s="141">
        <f t="shared" si="29"/>
        <v>42543</v>
      </c>
      <c r="AU89" s="95"/>
      <c r="AV89" s="102" t="s">
        <v>347</v>
      </c>
      <c r="AW89" s="3"/>
    </row>
    <row r="90" spans="1:49" s="2" customFormat="1" ht="15.75" x14ac:dyDescent="0.25">
      <c r="A90" s="26"/>
      <c r="B90" s="30" t="s">
        <v>286</v>
      </c>
      <c r="C90" s="31"/>
      <c r="D90" s="10"/>
      <c r="E90" s="40" t="s">
        <v>150</v>
      </c>
      <c r="F90" s="11" t="s">
        <v>169</v>
      </c>
      <c r="G90" s="45" t="s">
        <v>321</v>
      </c>
      <c r="H90" s="46">
        <v>0</v>
      </c>
      <c r="I90" s="39" t="s">
        <v>171</v>
      </c>
      <c r="J90" s="13" t="s">
        <v>170</v>
      </c>
      <c r="K90" s="130" t="s">
        <v>289</v>
      </c>
      <c r="L90" s="60" t="s">
        <v>262</v>
      </c>
      <c r="M90" s="12"/>
      <c r="N90" s="134">
        <f t="shared" si="30"/>
        <v>42487</v>
      </c>
      <c r="O90" s="134">
        <f t="shared" si="31"/>
        <v>42487</v>
      </c>
      <c r="P90" s="134">
        <f t="shared" ref="P90" si="42">X90</f>
        <v>42396</v>
      </c>
      <c r="Q90" s="134"/>
      <c r="R90" s="134"/>
      <c r="S90" s="134"/>
      <c r="T90" s="134"/>
      <c r="U90" s="134"/>
      <c r="V90" s="134"/>
      <c r="W90" s="134"/>
      <c r="X90" s="134">
        <f t="shared" ref="X90:X93" si="43">AF90</f>
        <v>42396</v>
      </c>
      <c r="Y90" s="134"/>
      <c r="Z90" s="134"/>
      <c r="AA90" s="134"/>
      <c r="AB90" s="134"/>
      <c r="AC90" s="134"/>
      <c r="AD90" s="134"/>
      <c r="AE90" s="134"/>
      <c r="AF90" s="134">
        <f t="shared" si="33"/>
        <v>42396</v>
      </c>
      <c r="AG90" s="134"/>
      <c r="AH90" s="134"/>
      <c r="AI90" s="134"/>
      <c r="AJ90" s="134"/>
      <c r="AK90" s="134"/>
      <c r="AL90" s="134"/>
      <c r="AM90" s="134"/>
      <c r="AN90" s="134"/>
      <c r="AO90" s="78">
        <f t="shared" si="34"/>
        <v>91</v>
      </c>
      <c r="AP90" s="78">
        <f t="shared" si="35"/>
        <v>42</v>
      </c>
      <c r="AQ90" s="9" t="s">
        <v>296</v>
      </c>
      <c r="AR90" s="140">
        <f>AR89</f>
        <v>42529</v>
      </c>
      <c r="AS90" s="8">
        <v>14</v>
      </c>
      <c r="AT90" s="141">
        <f t="shared" si="29"/>
        <v>42543</v>
      </c>
      <c r="AU90" s="95"/>
      <c r="AV90" s="102" t="s">
        <v>347</v>
      </c>
      <c r="AW90" s="3"/>
    </row>
    <row r="91" spans="1:49" s="2" customFormat="1" ht="15.75" x14ac:dyDescent="0.25">
      <c r="A91" s="26"/>
      <c r="B91" s="30" t="s">
        <v>286</v>
      </c>
      <c r="C91" s="31"/>
      <c r="D91" s="10"/>
      <c r="E91" s="40" t="s">
        <v>150</v>
      </c>
      <c r="F91" s="11" t="s">
        <v>172</v>
      </c>
      <c r="G91" s="45" t="s">
        <v>322</v>
      </c>
      <c r="H91" s="46">
        <v>1</v>
      </c>
      <c r="I91" s="39" t="s">
        <v>174</v>
      </c>
      <c r="J91" s="13" t="s">
        <v>173</v>
      </c>
      <c r="K91" s="130" t="s">
        <v>289</v>
      </c>
      <c r="L91" s="60" t="s">
        <v>262</v>
      </c>
      <c r="M91" s="12"/>
      <c r="N91" s="134">
        <f t="shared" si="30"/>
        <v>42487</v>
      </c>
      <c r="O91" s="134">
        <f t="shared" si="31"/>
        <v>42487</v>
      </c>
      <c r="P91" s="134">
        <f t="shared" ref="P91" si="44">X91</f>
        <v>42396</v>
      </c>
      <c r="Q91" s="134"/>
      <c r="R91" s="134"/>
      <c r="S91" s="134"/>
      <c r="T91" s="134"/>
      <c r="U91" s="134"/>
      <c r="V91" s="134"/>
      <c r="W91" s="134"/>
      <c r="X91" s="134">
        <f t="shared" si="43"/>
        <v>42396</v>
      </c>
      <c r="Y91" s="134"/>
      <c r="Z91" s="134"/>
      <c r="AA91" s="134"/>
      <c r="AB91" s="134"/>
      <c r="AC91" s="134"/>
      <c r="AD91" s="134"/>
      <c r="AE91" s="134"/>
      <c r="AF91" s="134">
        <f t="shared" si="33"/>
        <v>42396</v>
      </c>
      <c r="AG91" s="134"/>
      <c r="AH91" s="134"/>
      <c r="AI91" s="134"/>
      <c r="AJ91" s="134"/>
      <c r="AK91" s="134"/>
      <c r="AL91" s="134"/>
      <c r="AM91" s="134"/>
      <c r="AN91" s="134"/>
      <c r="AO91" s="78">
        <f t="shared" si="34"/>
        <v>91</v>
      </c>
      <c r="AP91" s="78">
        <f t="shared" si="35"/>
        <v>42</v>
      </c>
      <c r="AQ91" s="9" t="s">
        <v>296</v>
      </c>
      <c r="AR91" s="140">
        <f t="shared" ref="AR91:AR94" si="45">AR90</f>
        <v>42529</v>
      </c>
      <c r="AS91" s="8">
        <v>14</v>
      </c>
      <c r="AT91" s="141">
        <f t="shared" si="29"/>
        <v>42543</v>
      </c>
      <c r="AU91" s="95"/>
      <c r="AV91" s="102" t="s">
        <v>347</v>
      </c>
      <c r="AW91" s="3"/>
    </row>
    <row r="92" spans="1:49" s="2" customFormat="1" ht="15.75" x14ac:dyDescent="0.25">
      <c r="A92" s="26"/>
      <c r="B92" s="30" t="s">
        <v>286</v>
      </c>
      <c r="C92" s="31"/>
      <c r="D92" s="10"/>
      <c r="E92" s="40" t="s">
        <v>150</v>
      </c>
      <c r="F92" s="11" t="s">
        <v>175</v>
      </c>
      <c r="G92" s="45" t="s">
        <v>323</v>
      </c>
      <c r="H92" s="46">
        <v>2</v>
      </c>
      <c r="I92" s="39" t="s">
        <v>177</v>
      </c>
      <c r="J92" s="13" t="s">
        <v>176</v>
      </c>
      <c r="K92" s="130" t="s">
        <v>289</v>
      </c>
      <c r="L92" s="60" t="s">
        <v>262</v>
      </c>
      <c r="M92" s="12"/>
      <c r="N92" s="134">
        <f t="shared" si="30"/>
        <v>42487</v>
      </c>
      <c r="O92" s="134">
        <f t="shared" si="31"/>
        <v>42487</v>
      </c>
      <c r="P92" s="134">
        <f t="shared" ref="P92" si="46">X92</f>
        <v>42396</v>
      </c>
      <c r="Q92" s="134"/>
      <c r="R92" s="134"/>
      <c r="S92" s="134"/>
      <c r="T92" s="134"/>
      <c r="U92" s="134"/>
      <c r="V92" s="134"/>
      <c r="W92" s="134"/>
      <c r="X92" s="134">
        <f t="shared" si="43"/>
        <v>42396</v>
      </c>
      <c r="Y92" s="134"/>
      <c r="Z92" s="134"/>
      <c r="AA92" s="134"/>
      <c r="AB92" s="134"/>
      <c r="AC92" s="134"/>
      <c r="AD92" s="134"/>
      <c r="AE92" s="134"/>
      <c r="AF92" s="134">
        <f t="shared" si="33"/>
        <v>42396</v>
      </c>
      <c r="AG92" s="134"/>
      <c r="AH92" s="134"/>
      <c r="AI92" s="134"/>
      <c r="AJ92" s="134"/>
      <c r="AK92" s="134"/>
      <c r="AL92" s="134"/>
      <c r="AM92" s="134"/>
      <c r="AN92" s="134"/>
      <c r="AO92" s="78">
        <f t="shared" si="34"/>
        <v>91</v>
      </c>
      <c r="AP92" s="78">
        <f t="shared" si="35"/>
        <v>42</v>
      </c>
      <c r="AQ92" s="9" t="s">
        <v>296</v>
      </c>
      <c r="AR92" s="140">
        <f t="shared" si="45"/>
        <v>42529</v>
      </c>
      <c r="AS92" s="8">
        <v>14</v>
      </c>
      <c r="AT92" s="141">
        <f t="shared" si="29"/>
        <v>42543</v>
      </c>
      <c r="AU92" s="95"/>
      <c r="AV92" s="102" t="s">
        <v>348</v>
      </c>
      <c r="AW92" s="3"/>
    </row>
    <row r="93" spans="1:49" s="2" customFormat="1" ht="15.75" x14ac:dyDescent="0.25">
      <c r="A93" s="26"/>
      <c r="B93" s="30" t="s">
        <v>286</v>
      </c>
      <c r="C93" s="31"/>
      <c r="D93" s="10"/>
      <c r="E93" s="40" t="s">
        <v>150</v>
      </c>
      <c r="F93" s="11" t="s">
        <v>178</v>
      </c>
      <c r="G93" s="45" t="s">
        <v>324</v>
      </c>
      <c r="H93" s="46" t="s">
        <v>294</v>
      </c>
      <c r="I93" s="39" t="s">
        <v>180</v>
      </c>
      <c r="J93" s="13" t="s">
        <v>179</v>
      </c>
      <c r="K93" s="130" t="s">
        <v>289</v>
      </c>
      <c r="L93" s="60" t="s">
        <v>262</v>
      </c>
      <c r="M93" s="12"/>
      <c r="N93" s="134">
        <f t="shared" si="30"/>
        <v>42487</v>
      </c>
      <c r="O93" s="134">
        <f t="shared" si="31"/>
        <v>42487</v>
      </c>
      <c r="P93" s="134">
        <f t="shared" ref="P93" si="47">X93</f>
        <v>42396</v>
      </c>
      <c r="Q93" s="134"/>
      <c r="R93" s="134"/>
      <c r="S93" s="134"/>
      <c r="T93" s="134"/>
      <c r="U93" s="134"/>
      <c r="V93" s="134"/>
      <c r="W93" s="134"/>
      <c r="X93" s="134">
        <f t="shared" si="43"/>
        <v>42396</v>
      </c>
      <c r="Y93" s="134"/>
      <c r="Z93" s="134"/>
      <c r="AA93" s="134"/>
      <c r="AB93" s="134"/>
      <c r="AC93" s="134"/>
      <c r="AD93" s="134"/>
      <c r="AE93" s="134"/>
      <c r="AF93" s="134">
        <f t="shared" si="33"/>
        <v>42396</v>
      </c>
      <c r="AG93" s="134"/>
      <c r="AH93" s="134"/>
      <c r="AI93" s="134"/>
      <c r="AJ93" s="134"/>
      <c r="AK93" s="134"/>
      <c r="AL93" s="134"/>
      <c r="AM93" s="134"/>
      <c r="AN93" s="134"/>
      <c r="AO93" s="78">
        <f t="shared" si="34"/>
        <v>91</v>
      </c>
      <c r="AP93" s="78">
        <f t="shared" si="35"/>
        <v>42</v>
      </c>
      <c r="AQ93" s="9" t="s">
        <v>296</v>
      </c>
      <c r="AR93" s="140">
        <f t="shared" si="45"/>
        <v>42529</v>
      </c>
      <c r="AS93" s="8">
        <v>14</v>
      </c>
      <c r="AT93" s="141">
        <f t="shared" si="29"/>
        <v>42543</v>
      </c>
      <c r="AU93" s="95"/>
      <c r="AV93" s="102" t="s">
        <v>347</v>
      </c>
      <c r="AW93" s="3"/>
    </row>
    <row r="94" spans="1:49" s="2" customFormat="1" ht="15.75" x14ac:dyDescent="0.25">
      <c r="A94" s="26"/>
      <c r="B94" s="30"/>
      <c r="C94" s="31" t="s">
        <v>307</v>
      </c>
      <c r="D94" s="10"/>
      <c r="E94" s="40" t="s">
        <v>150</v>
      </c>
      <c r="F94" s="11"/>
      <c r="G94" s="45"/>
      <c r="H94" s="46"/>
      <c r="I94" s="39" t="s">
        <v>314</v>
      </c>
      <c r="J94" s="13"/>
      <c r="K94" s="130"/>
      <c r="L94" s="60"/>
      <c r="M94" s="12"/>
      <c r="N94" s="134">
        <f t="shared" si="30"/>
        <v>42487</v>
      </c>
      <c r="O94" s="134">
        <f t="shared" si="31"/>
        <v>42487</v>
      </c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78"/>
      <c r="AP94" s="78">
        <f t="shared" si="35"/>
        <v>42</v>
      </c>
      <c r="AQ94" s="9" t="s">
        <v>296</v>
      </c>
      <c r="AR94" s="140">
        <f t="shared" si="45"/>
        <v>42529</v>
      </c>
      <c r="AS94" s="8">
        <v>14</v>
      </c>
      <c r="AT94" s="141">
        <f t="shared" si="29"/>
        <v>42543</v>
      </c>
      <c r="AU94" s="95"/>
      <c r="AV94" s="102"/>
      <c r="AW94" s="3"/>
    </row>
    <row r="95" spans="1:49" s="2" customFormat="1" ht="15.75" x14ac:dyDescent="0.25">
      <c r="A95" s="26"/>
      <c r="B95" s="30" t="s">
        <v>286</v>
      </c>
      <c r="C95" s="31"/>
      <c r="D95" s="10"/>
      <c r="E95" s="40" t="s">
        <v>150</v>
      </c>
      <c r="F95" s="11" t="s">
        <v>181</v>
      </c>
      <c r="G95" s="45">
        <v>150</v>
      </c>
      <c r="H95" s="46">
        <v>0</v>
      </c>
      <c r="I95" s="39" t="s">
        <v>183</v>
      </c>
      <c r="J95" s="13" t="s">
        <v>182</v>
      </c>
      <c r="K95" s="130" t="s">
        <v>289</v>
      </c>
      <c r="L95" s="60" t="s">
        <v>262</v>
      </c>
      <c r="M95" s="12"/>
      <c r="N95" s="134">
        <f t="shared" si="30"/>
        <v>42501</v>
      </c>
      <c r="O95" s="134">
        <f t="shared" si="31"/>
        <v>42501</v>
      </c>
      <c r="P95" s="134">
        <f t="shared" ref="P95" si="48">X95</f>
        <v>42410</v>
      </c>
      <c r="Q95" s="134"/>
      <c r="R95" s="134"/>
      <c r="S95" s="134"/>
      <c r="T95" s="134"/>
      <c r="U95" s="134"/>
      <c r="V95" s="134"/>
      <c r="W95" s="134"/>
      <c r="X95" s="134">
        <f>AF95</f>
        <v>42410</v>
      </c>
      <c r="Y95" s="134"/>
      <c r="Z95" s="134"/>
      <c r="AA95" s="134"/>
      <c r="AB95" s="134"/>
      <c r="AC95" s="134"/>
      <c r="AD95" s="134"/>
      <c r="AE95" s="134"/>
      <c r="AF95" s="134">
        <f t="shared" si="33"/>
        <v>42410</v>
      </c>
      <c r="AG95" s="134"/>
      <c r="AH95" s="134"/>
      <c r="AI95" s="134"/>
      <c r="AJ95" s="134"/>
      <c r="AK95" s="134"/>
      <c r="AL95" s="134"/>
      <c r="AM95" s="134"/>
      <c r="AN95" s="134"/>
      <c r="AO95" s="78">
        <f t="shared" si="34"/>
        <v>91</v>
      </c>
      <c r="AP95" s="78">
        <f t="shared" si="35"/>
        <v>42</v>
      </c>
      <c r="AQ95" s="9" t="s">
        <v>296</v>
      </c>
      <c r="AR95" s="140">
        <f>AR94+14</f>
        <v>42543</v>
      </c>
      <c r="AS95" s="8">
        <v>14</v>
      </c>
      <c r="AT95" s="141">
        <f t="shared" si="29"/>
        <v>42557</v>
      </c>
      <c r="AU95" s="95"/>
      <c r="AV95" s="102" t="s">
        <v>347</v>
      </c>
      <c r="AW95" s="3"/>
    </row>
    <row r="96" spans="1:49" s="2" customFormat="1" ht="15.75" x14ac:dyDescent="0.25">
      <c r="A96" s="26"/>
      <c r="B96" s="30" t="s">
        <v>286</v>
      </c>
      <c r="C96" s="31"/>
      <c r="D96" s="10"/>
      <c r="E96" s="40" t="s">
        <v>150</v>
      </c>
      <c r="F96" s="11" t="s">
        <v>184</v>
      </c>
      <c r="G96" s="45" t="s">
        <v>325</v>
      </c>
      <c r="H96" s="46">
        <v>0</v>
      </c>
      <c r="I96" s="39" t="s">
        <v>186</v>
      </c>
      <c r="J96" s="13" t="s">
        <v>185</v>
      </c>
      <c r="K96" s="130" t="s">
        <v>289</v>
      </c>
      <c r="L96" s="60" t="s">
        <v>262</v>
      </c>
      <c r="M96" s="12"/>
      <c r="N96" s="134">
        <f t="shared" si="30"/>
        <v>42501</v>
      </c>
      <c r="O96" s="134">
        <f t="shared" si="31"/>
        <v>42501</v>
      </c>
      <c r="P96" s="134">
        <f t="shared" ref="P96" si="49">X96</f>
        <v>42410</v>
      </c>
      <c r="Q96" s="134"/>
      <c r="R96" s="134"/>
      <c r="S96" s="134"/>
      <c r="T96" s="134"/>
      <c r="U96" s="134"/>
      <c r="V96" s="134"/>
      <c r="W96" s="134"/>
      <c r="X96" s="134">
        <f t="shared" ref="X96:X99" si="50">AF96</f>
        <v>42410</v>
      </c>
      <c r="Y96" s="134"/>
      <c r="Z96" s="134"/>
      <c r="AA96" s="134"/>
      <c r="AB96" s="134"/>
      <c r="AC96" s="134"/>
      <c r="AD96" s="134"/>
      <c r="AE96" s="134"/>
      <c r="AF96" s="134">
        <f t="shared" si="33"/>
        <v>42410</v>
      </c>
      <c r="AG96" s="134"/>
      <c r="AH96" s="134"/>
      <c r="AI96" s="134"/>
      <c r="AJ96" s="134"/>
      <c r="AK96" s="134"/>
      <c r="AL96" s="134"/>
      <c r="AM96" s="134"/>
      <c r="AN96" s="134"/>
      <c r="AO96" s="78">
        <f t="shared" si="34"/>
        <v>91</v>
      </c>
      <c r="AP96" s="78">
        <f t="shared" si="35"/>
        <v>42</v>
      </c>
      <c r="AQ96" s="9" t="s">
        <v>296</v>
      </c>
      <c r="AR96" s="140">
        <f>AR95</f>
        <v>42543</v>
      </c>
      <c r="AS96" s="8">
        <v>14</v>
      </c>
      <c r="AT96" s="141">
        <f t="shared" si="29"/>
        <v>42557</v>
      </c>
      <c r="AU96" s="95"/>
      <c r="AV96" s="102" t="s">
        <v>347</v>
      </c>
      <c r="AW96" s="3"/>
    </row>
    <row r="97" spans="1:49" s="2" customFormat="1" ht="15.75" x14ac:dyDescent="0.25">
      <c r="A97" s="26"/>
      <c r="B97" s="30" t="s">
        <v>286</v>
      </c>
      <c r="C97" s="31"/>
      <c r="D97" s="10"/>
      <c r="E97" s="40" t="s">
        <v>150</v>
      </c>
      <c r="F97" s="11" t="s">
        <v>187</v>
      </c>
      <c r="G97" s="45" t="s">
        <v>326</v>
      </c>
      <c r="H97" s="46">
        <v>1</v>
      </c>
      <c r="I97" s="39" t="s">
        <v>189</v>
      </c>
      <c r="J97" s="13" t="s">
        <v>188</v>
      </c>
      <c r="K97" s="122" t="s">
        <v>290</v>
      </c>
      <c r="L97" s="60" t="s">
        <v>262</v>
      </c>
      <c r="M97" s="12"/>
      <c r="N97" s="133">
        <f t="shared" si="30"/>
        <v>42501</v>
      </c>
      <c r="O97" s="133">
        <f t="shared" si="31"/>
        <v>42501</v>
      </c>
      <c r="P97" s="133">
        <f t="shared" ref="P97" si="51">X97</f>
        <v>42410</v>
      </c>
      <c r="Q97" s="133"/>
      <c r="R97" s="133"/>
      <c r="S97" s="133"/>
      <c r="T97" s="133"/>
      <c r="U97" s="133"/>
      <c r="V97" s="133"/>
      <c r="W97" s="133"/>
      <c r="X97" s="133">
        <f t="shared" si="50"/>
        <v>42410</v>
      </c>
      <c r="Y97" s="133"/>
      <c r="Z97" s="133"/>
      <c r="AA97" s="133"/>
      <c r="AB97" s="133"/>
      <c r="AC97" s="133"/>
      <c r="AD97" s="133"/>
      <c r="AE97" s="133"/>
      <c r="AF97" s="133">
        <f t="shared" si="33"/>
        <v>42410</v>
      </c>
      <c r="AG97" s="133"/>
      <c r="AH97" s="133"/>
      <c r="AI97" s="133"/>
      <c r="AJ97" s="133"/>
      <c r="AK97" s="133"/>
      <c r="AL97" s="133"/>
      <c r="AM97" s="133"/>
      <c r="AN97" s="133"/>
      <c r="AO97" s="78">
        <f t="shared" si="34"/>
        <v>91</v>
      </c>
      <c r="AP97" s="78">
        <f t="shared" si="35"/>
        <v>42</v>
      </c>
      <c r="AQ97" s="9" t="s">
        <v>296</v>
      </c>
      <c r="AR97" s="138">
        <f t="shared" ref="AR97:AR100" si="52">AR96</f>
        <v>42543</v>
      </c>
      <c r="AS97" s="8">
        <v>14</v>
      </c>
      <c r="AT97" s="139">
        <f t="shared" si="29"/>
        <v>42557</v>
      </c>
      <c r="AU97" s="95"/>
      <c r="AV97" s="102" t="s">
        <v>347</v>
      </c>
      <c r="AW97" s="3"/>
    </row>
    <row r="98" spans="1:49" s="2" customFormat="1" ht="15.75" x14ac:dyDescent="0.25">
      <c r="A98" s="26"/>
      <c r="B98" s="30" t="s">
        <v>286</v>
      </c>
      <c r="C98" s="31"/>
      <c r="D98" s="10"/>
      <c r="E98" s="40" t="s">
        <v>150</v>
      </c>
      <c r="F98" s="11" t="s">
        <v>190</v>
      </c>
      <c r="G98" s="45" t="s">
        <v>327</v>
      </c>
      <c r="H98" s="46">
        <v>2</v>
      </c>
      <c r="I98" s="39" t="s">
        <v>192</v>
      </c>
      <c r="J98" s="13" t="s">
        <v>191</v>
      </c>
      <c r="K98" s="122" t="s">
        <v>290</v>
      </c>
      <c r="L98" s="60" t="s">
        <v>262</v>
      </c>
      <c r="M98" s="12"/>
      <c r="N98" s="133">
        <f t="shared" si="30"/>
        <v>42501</v>
      </c>
      <c r="O98" s="133">
        <f t="shared" si="31"/>
        <v>42501</v>
      </c>
      <c r="P98" s="133">
        <f t="shared" ref="P98" si="53">X98</f>
        <v>42410</v>
      </c>
      <c r="Q98" s="133"/>
      <c r="R98" s="133"/>
      <c r="S98" s="133"/>
      <c r="T98" s="133"/>
      <c r="U98" s="133"/>
      <c r="V98" s="133"/>
      <c r="W98" s="133"/>
      <c r="X98" s="133">
        <f t="shared" si="50"/>
        <v>42410</v>
      </c>
      <c r="Y98" s="133"/>
      <c r="Z98" s="133"/>
      <c r="AA98" s="133"/>
      <c r="AB98" s="133"/>
      <c r="AC98" s="133"/>
      <c r="AD98" s="133"/>
      <c r="AE98" s="133"/>
      <c r="AF98" s="133">
        <f t="shared" si="33"/>
        <v>42410</v>
      </c>
      <c r="AG98" s="133"/>
      <c r="AH98" s="133"/>
      <c r="AI98" s="133"/>
      <c r="AJ98" s="133"/>
      <c r="AK98" s="133"/>
      <c r="AL98" s="133"/>
      <c r="AM98" s="133"/>
      <c r="AN98" s="133"/>
      <c r="AO98" s="78">
        <f t="shared" si="34"/>
        <v>91</v>
      </c>
      <c r="AP98" s="78">
        <f t="shared" si="35"/>
        <v>42</v>
      </c>
      <c r="AQ98" s="9" t="s">
        <v>296</v>
      </c>
      <c r="AR98" s="138">
        <f t="shared" si="52"/>
        <v>42543</v>
      </c>
      <c r="AS98" s="8">
        <v>14</v>
      </c>
      <c r="AT98" s="139">
        <f t="shared" si="29"/>
        <v>42557</v>
      </c>
      <c r="AU98" s="95"/>
      <c r="AV98" s="102" t="s">
        <v>348</v>
      </c>
      <c r="AW98" s="3"/>
    </row>
    <row r="99" spans="1:49" s="2" customFormat="1" ht="15.75" x14ac:dyDescent="0.25">
      <c r="A99" s="26"/>
      <c r="B99" s="30" t="s">
        <v>286</v>
      </c>
      <c r="C99" s="31"/>
      <c r="D99" s="10"/>
      <c r="E99" s="40" t="s">
        <v>150</v>
      </c>
      <c r="F99" s="11" t="s">
        <v>193</v>
      </c>
      <c r="G99" s="45" t="s">
        <v>328</v>
      </c>
      <c r="H99" s="46" t="s">
        <v>294</v>
      </c>
      <c r="I99" s="39" t="s">
        <v>195</v>
      </c>
      <c r="J99" s="13" t="s">
        <v>194</v>
      </c>
      <c r="K99" s="122" t="s">
        <v>290</v>
      </c>
      <c r="L99" s="60" t="s">
        <v>262</v>
      </c>
      <c r="M99" s="12"/>
      <c r="N99" s="133">
        <f t="shared" si="30"/>
        <v>42501</v>
      </c>
      <c r="O99" s="133">
        <f t="shared" si="31"/>
        <v>42501</v>
      </c>
      <c r="P99" s="133">
        <f t="shared" ref="P99" si="54">X99</f>
        <v>42410</v>
      </c>
      <c r="Q99" s="133"/>
      <c r="R99" s="133"/>
      <c r="S99" s="133"/>
      <c r="T99" s="133"/>
      <c r="U99" s="133"/>
      <c r="V99" s="133"/>
      <c r="W99" s="133"/>
      <c r="X99" s="133">
        <f t="shared" si="50"/>
        <v>42410</v>
      </c>
      <c r="Y99" s="133"/>
      <c r="Z99" s="133"/>
      <c r="AA99" s="133"/>
      <c r="AB99" s="133"/>
      <c r="AC99" s="133"/>
      <c r="AD99" s="133"/>
      <c r="AE99" s="133"/>
      <c r="AF99" s="133">
        <f t="shared" si="33"/>
        <v>42410</v>
      </c>
      <c r="AG99" s="133"/>
      <c r="AH99" s="133"/>
      <c r="AI99" s="133"/>
      <c r="AJ99" s="133"/>
      <c r="AK99" s="133"/>
      <c r="AL99" s="133"/>
      <c r="AM99" s="133"/>
      <c r="AN99" s="133"/>
      <c r="AO99" s="78">
        <f t="shared" si="34"/>
        <v>91</v>
      </c>
      <c r="AP99" s="78">
        <f t="shared" si="35"/>
        <v>42</v>
      </c>
      <c r="AQ99" s="9" t="s">
        <v>296</v>
      </c>
      <c r="AR99" s="138">
        <f t="shared" si="52"/>
        <v>42543</v>
      </c>
      <c r="AS99" s="8">
        <v>14</v>
      </c>
      <c r="AT99" s="139">
        <f t="shared" si="29"/>
        <v>42557</v>
      </c>
      <c r="AU99" s="95"/>
      <c r="AV99" s="102" t="s">
        <v>347</v>
      </c>
      <c r="AW99" s="3"/>
    </row>
    <row r="100" spans="1:49" s="2" customFormat="1" ht="15.75" x14ac:dyDescent="0.25">
      <c r="A100" s="26"/>
      <c r="B100" s="30"/>
      <c r="C100" s="31" t="s">
        <v>307</v>
      </c>
      <c r="D100" s="10"/>
      <c r="E100" s="40" t="s">
        <v>150</v>
      </c>
      <c r="F100" s="11"/>
      <c r="G100" s="45"/>
      <c r="H100" s="46"/>
      <c r="I100" s="39" t="s">
        <v>315</v>
      </c>
      <c r="J100" s="13"/>
      <c r="K100" s="122"/>
      <c r="L100" s="60"/>
      <c r="M100" s="12"/>
      <c r="N100" s="133">
        <f t="shared" si="30"/>
        <v>42501</v>
      </c>
      <c r="O100" s="133">
        <f t="shared" si="31"/>
        <v>42501</v>
      </c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78"/>
      <c r="AP100" s="78">
        <f t="shared" si="35"/>
        <v>42</v>
      </c>
      <c r="AQ100" s="9" t="s">
        <v>296</v>
      </c>
      <c r="AR100" s="138">
        <f t="shared" si="52"/>
        <v>42543</v>
      </c>
      <c r="AS100" s="8">
        <v>14</v>
      </c>
      <c r="AT100" s="139">
        <f t="shared" si="29"/>
        <v>42557</v>
      </c>
      <c r="AU100" s="95"/>
      <c r="AV100" s="102"/>
      <c r="AW100" s="3"/>
    </row>
    <row r="101" spans="1:49" s="2" customFormat="1" ht="15.75" x14ac:dyDescent="0.25">
      <c r="A101" s="26"/>
      <c r="B101" s="30" t="s">
        <v>286</v>
      </c>
      <c r="C101" s="31"/>
      <c r="D101" s="10"/>
      <c r="E101" s="40" t="s">
        <v>150</v>
      </c>
      <c r="F101" s="11" t="s">
        <v>196</v>
      </c>
      <c r="G101" s="45">
        <v>154</v>
      </c>
      <c r="H101" s="46">
        <v>0</v>
      </c>
      <c r="I101" s="39" t="s">
        <v>198</v>
      </c>
      <c r="J101" s="13" t="s">
        <v>197</v>
      </c>
      <c r="K101" s="122" t="s">
        <v>290</v>
      </c>
      <c r="L101" s="60" t="s">
        <v>262</v>
      </c>
      <c r="M101" s="12"/>
      <c r="N101" s="133">
        <f t="shared" si="30"/>
        <v>42515</v>
      </c>
      <c r="O101" s="133">
        <f t="shared" si="31"/>
        <v>42515</v>
      </c>
      <c r="P101" s="133">
        <f t="shared" ref="P101" si="55">X101</f>
        <v>42424</v>
      </c>
      <c r="Q101" s="133"/>
      <c r="R101" s="133"/>
      <c r="S101" s="133"/>
      <c r="T101" s="133"/>
      <c r="U101" s="133"/>
      <c r="V101" s="133"/>
      <c r="W101" s="133"/>
      <c r="X101" s="133">
        <f>AF101</f>
        <v>42424</v>
      </c>
      <c r="Y101" s="133"/>
      <c r="Z101" s="133"/>
      <c r="AA101" s="133"/>
      <c r="AB101" s="133"/>
      <c r="AC101" s="133"/>
      <c r="AD101" s="133"/>
      <c r="AE101" s="133"/>
      <c r="AF101" s="133">
        <f t="shared" si="33"/>
        <v>42424</v>
      </c>
      <c r="AG101" s="133"/>
      <c r="AH101" s="133"/>
      <c r="AI101" s="133"/>
      <c r="AJ101" s="133"/>
      <c r="AK101" s="133"/>
      <c r="AL101" s="133"/>
      <c r="AM101" s="133"/>
      <c r="AN101" s="133"/>
      <c r="AO101" s="78">
        <f t="shared" si="34"/>
        <v>91</v>
      </c>
      <c r="AP101" s="78">
        <f t="shared" si="35"/>
        <v>42</v>
      </c>
      <c r="AQ101" s="9" t="s">
        <v>296</v>
      </c>
      <c r="AR101" s="138">
        <f>AR100+14</f>
        <v>42557</v>
      </c>
      <c r="AS101" s="8">
        <v>14</v>
      </c>
      <c r="AT101" s="139">
        <f t="shared" si="29"/>
        <v>42571</v>
      </c>
      <c r="AU101" s="95"/>
      <c r="AV101" s="102" t="s">
        <v>347</v>
      </c>
      <c r="AW101" s="3"/>
    </row>
    <row r="102" spans="1:49" s="2" customFormat="1" ht="15.75" x14ac:dyDescent="0.25">
      <c r="A102" s="26"/>
      <c r="B102" s="30" t="s">
        <v>286</v>
      </c>
      <c r="C102" s="31"/>
      <c r="D102" s="10"/>
      <c r="E102" s="40" t="s">
        <v>150</v>
      </c>
      <c r="F102" s="11" t="s">
        <v>199</v>
      </c>
      <c r="G102" s="45" t="s">
        <v>329</v>
      </c>
      <c r="H102" s="46">
        <v>0</v>
      </c>
      <c r="I102" s="39" t="s">
        <v>201</v>
      </c>
      <c r="J102" s="13" t="s">
        <v>200</v>
      </c>
      <c r="K102" s="122" t="s">
        <v>290</v>
      </c>
      <c r="L102" s="60" t="s">
        <v>262</v>
      </c>
      <c r="M102" s="12"/>
      <c r="N102" s="133">
        <f t="shared" si="30"/>
        <v>42515</v>
      </c>
      <c r="O102" s="133">
        <f t="shared" si="31"/>
        <v>42515</v>
      </c>
      <c r="P102" s="133">
        <f t="shared" ref="P102" si="56">X102</f>
        <v>42424</v>
      </c>
      <c r="Q102" s="133"/>
      <c r="R102" s="133"/>
      <c r="S102" s="133"/>
      <c r="T102" s="133"/>
      <c r="U102" s="133"/>
      <c r="V102" s="133"/>
      <c r="W102" s="133"/>
      <c r="X102" s="133">
        <f t="shared" ref="X102:X105" si="57">AF102</f>
        <v>42424</v>
      </c>
      <c r="Y102" s="133"/>
      <c r="Z102" s="133"/>
      <c r="AA102" s="133"/>
      <c r="AB102" s="133"/>
      <c r="AC102" s="133"/>
      <c r="AD102" s="133"/>
      <c r="AE102" s="133"/>
      <c r="AF102" s="133">
        <f t="shared" si="33"/>
        <v>42424</v>
      </c>
      <c r="AG102" s="133"/>
      <c r="AH102" s="133"/>
      <c r="AI102" s="133"/>
      <c r="AJ102" s="133"/>
      <c r="AK102" s="133"/>
      <c r="AL102" s="133"/>
      <c r="AM102" s="133"/>
      <c r="AN102" s="133"/>
      <c r="AO102" s="78">
        <f t="shared" si="34"/>
        <v>91</v>
      </c>
      <c r="AP102" s="78">
        <f t="shared" si="35"/>
        <v>42</v>
      </c>
      <c r="AQ102" s="9" t="s">
        <v>296</v>
      </c>
      <c r="AR102" s="138">
        <f>AR101</f>
        <v>42557</v>
      </c>
      <c r="AS102" s="8">
        <v>14</v>
      </c>
      <c r="AT102" s="139">
        <f t="shared" si="29"/>
        <v>42571</v>
      </c>
      <c r="AU102" s="95"/>
      <c r="AV102" s="102" t="s">
        <v>348</v>
      </c>
      <c r="AW102" s="3"/>
    </row>
    <row r="103" spans="1:49" s="2" customFormat="1" ht="15.75" x14ac:dyDescent="0.25">
      <c r="A103" s="26"/>
      <c r="B103" s="30" t="s">
        <v>286</v>
      </c>
      <c r="C103" s="31"/>
      <c r="D103" s="10"/>
      <c r="E103" s="40" t="s">
        <v>150</v>
      </c>
      <c r="F103" s="11" t="s">
        <v>202</v>
      </c>
      <c r="G103" s="45" t="s">
        <v>330</v>
      </c>
      <c r="H103" s="46">
        <v>1</v>
      </c>
      <c r="I103" s="39" t="s">
        <v>204</v>
      </c>
      <c r="J103" s="13" t="s">
        <v>203</v>
      </c>
      <c r="K103" s="122" t="s">
        <v>290</v>
      </c>
      <c r="L103" s="60" t="s">
        <v>262</v>
      </c>
      <c r="M103" s="12"/>
      <c r="N103" s="133">
        <f t="shared" si="30"/>
        <v>42515</v>
      </c>
      <c r="O103" s="133">
        <f t="shared" si="31"/>
        <v>42515</v>
      </c>
      <c r="P103" s="133">
        <f t="shared" ref="P103" si="58">X103</f>
        <v>42424</v>
      </c>
      <c r="Q103" s="133"/>
      <c r="R103" s="133"/>
      <c r="S103" s="133"/>
      <c r="T103" s="133"/>
      <c r="U103" s="133"/>
      <c r="V103" s="133"/>
      <c r="W103" s="133"/>
      <c r="X103" s="133">
        <f t="shared" si="57"/>
        <v>42424</v>
      </c>
      <c r="Y103" s="133"/>
      <c r="Z103" s="133"/>
      <c r="AA103" s="133"/>
      <c r="AB103" s="133"/>
      <c r="AC103" s="133"/>
      <c r="AD103" s="133"/>
      <c r="AE103" s="133"/>
      <c r="AF103" s="133">
        <f t="shared" si="33"/>
        <v>42424</v>
      </c>
      <c r="AG103" s="133"/>
      <c r="AH103" s="133"/>
      <c r="AI103" s="133"/>
      <c r="AJ103" s="133"/>
      <c r="AK103" s="133"/>
      <c r="AL103" s="133"/>
      <c r="AM103" s="133"/>
      <c r="AN103" s="133"/>
      <c r="AO103" s="78">
        <f t="shared" si="34"/>
        <v>91</v>
      </c>
      <c r="AP103" s="78">
        <f t="shared" si="35"/>
        <v>42</v>
      </c>
      <c r="AQ103" s="9" t="s">
        <v>296</v>
      </c>
      <c r="AR103" s="138">
        <f t="shared" ref="AR103:AR106" si="59">AR102</f>
        <v>42557</v>
      </c>
      <c r="AS103" s="8">
        <v>14</v>
      </c>
      <c r="AT103" s="139">
        <f t="shared" si="29"/>
        <v>42571</v>
      </c>
      <c r="AU103" s="95"/>
      <c r="AV103" s="102" t="s">
        <v>348</v>
      </c>
      <c r="AW103" s="3"/>
    </row>
    <row r="104" spans="1:49" s="2" customFormat="1" ht="15.75" x14ac:dyDescent="0.25">
      <c r="A104" s="26"/>
      <c r="B104" s="30" t="s">
        <v>286</v>
      </c>
      <c r="C104" s="31"/>
      <c r="D104" s="10"/>
      <c r="E104" s="40" t="s">
        <v>150</v>
      </c>
      <c r="F104" s="11" t="s">
        <v>205</v>
      </c>
      <c r="G104" s="45" t="s">
        <v>331</v>
      </c>
      <c r="H104" s="46">
        <v>2</v>
      </c>
      <c r="I104" s="39" t="s">
        <v>207</v>
      </c>
      <c r="J104" s="13" t="s">
        <v>206</v>
      </c>
      <c r="K104" s="122" t="s">
        <v>290</v>
      </c>
      <c r="L104" s="60" t="s">
        <v>262</v>
      </c>
      <c r="M104" s="12"/>
      <c r="N104" s="133">
        <f t="shared" si="30"/>
        <v>42515</v>
      </c>
      <c r="O104" s="133">
        <f t="shared" si="31"/>
        <v>42515</v>
      </c>
      <c r="P104" s="133">
        <f t="shared" ref="P104" si="60">X104</f>
        <v>42424</v>
      </c>
      <c r="Q104" s="133"/>
      <c r="R104" s="133"/>
      <c r="S104" s="133"/>
      <c r="T104" s="133"/>
      <c r="U104" s="133"/>
      <c r="V104" s="133"/>
      <c r="W104" s="133"/>
      <c r="X104" s="133">
        <f t="shared" si="57"/>
        <v>42424</v>
      </c>
      <c r="Y104" s="133"/>
      <c r="Z104" s="133"/>
      <c r="AA104" s="133"/>
      <c r="AB104" s="133"/>
      <c r="AC104" s="133"/>
      <c r="AD104" s="133"/>
      <c r="AE104" s="133"/>
      <c r="AF104" s="133">
        <f t="shared" si="33"/>
        <v>42424</v>
      </c>
      <c r="AG104" s="133"/>
      <c r="AH104" s="133"/>
      <c r="AI104" s="133"/>
      <c r="AJ104" s="133"/>
      <c r="AK104" s="133"/>
      <c r="AL104" s="133"/>
      <c r="AM104" s="133"/>
      <c r="AN104" s="133"/>
      <c r="AO104" s="78">
        <f t="shared" si="34"/>
        <v>91</v>
      </c>
      <c r="AP104" s="78">
        <f t="shared" si="35"/>
        <v>42</v>
      </c>
      <c r="AQ104" s="9" t="s">
        <v>296</v>
      </c>
      <c r="AR104" s="138">
        <f t="shared" si="59"/>
        <v>42557</v>
      </c>
      <c r="AS104" s="8">
        <v>14</v>
      </c>
      <c r="AT104" s="139">
        <f t="shared" si="29"/>
        <v>42571</v>
      </c>
      <c r="AU104" s="95"/>
      <c r="AV104" s="102" t="s">
        <v>348</v>
      </c>
      <c r="AW104" s="3"/>
    </row>
    <row r="105" spans="1:49" s="2" customFormat="1" ht="15.75" x14ac:dyDescent="0.25">
      <c r="A105" s="26"/>
      <c r="B105" s="30" t="s">
        <v>286</v>
      </c>
      <c r="C105" s="31"/>
      <c r="D105" s="10"/>
      <c r="E105" s="40" t="s">
        <v>150</v>
      </c>
      <c r="F105" s="11" t="s">
        <v>208</v>
      </c>
      <c r="G105" s="45" t="s">
        <v>332</v>
      </c>
      <c r="H105" s="46" t="s">
        <v>294</v>
      </c>
      <c r="I105" s="39" t="s">
        <v>210</v>
      </c>
      <c r="J105" s="13" t="s">
        <v>209</v>
      </c>
      <c r="K105" s="122" t="s">
        <v>290</v>
      </c>
      <c r="L105" s="60" t="s">
        <v>262</v>
      </c>
      <c r="M105" s="12"/>
      <c r="N105" s="133">
        <f t="shared" si="30"/>
        <v>42515</v>
      </c>
      <c r="O105" s="133">
        <f t="shared" si="31"/>
        <v>42515</v>
      </c>
      <c r="P105" s="133">
        <f t="shared" ref="P105" si="61">X105</f>
        <v>42424</v>
      </c>
      <c r="Q105" s="133"/>
      <c r="R105" s="133"/>
      <c r="S105" s="133"/>
      <c r="T105" s="133"/>
      <c r="U105" s="133"/>
      <c r="V105" s="133"/>
      <c r="W105" s="133"/>
      <c r="X105" s="133">
        <f t="shared" si="57"/>
        <v>42424</v>
      </c>
      <c r="Y105" s="133"/>
      <c r="Z105" s="133"/>
      <c r="AA105" s="133"/>
      <c r="AB105" s="133"/>
      <c r="AC105" s="133"/>
      <c r="AD105" s="133"/>
      <c r="AE105" s="133"/>
      <c r="AF105" s="133">
        <f t="shared" si="33"/>
        <v>42424</v>
      </c>
      <c r="AG105" s="133"/>
      <c r="AH105" s="133"/>
      <c r="AI105" s="133"/>
      <c r="AJ105" s="133"/>
      <c r="AK105" s="133"/>
      <c r="AL105" s="133"/>
      <c r="AM105" s="133"/>
      <c r="AN105" s="133"/>
      <c r="AO105" s="78">
        <f t="shared" si="34"/>
        <v>91</v>
      </c>
      <c r="AP105" s="78">
        <f t="shared" si="35"/>
        <v>42</v>
      </c>
      <c r="AQ105" s="9" t="s">
        <v>296</v>
      </c>
      <c r="AR105" s="138">
        <f t="shared" si="59"/>
        <v>42557</v>
      </c>
      <c r="AS105" s="8">
        <v>14</v>
      </c>
      <c r="AT105" s="139">
        <f t="shared" si="29"/>
        <v>42571</v>
      </c>
      <c r="AU105" s="95"/>
      <c r="AV105" s="102" t="s">
        <v>347</v>
      </c>
      <c r="AW105" s="3"/>
    </row>
    <row r="106" spans="1:49" s="2" customFormat="1" ht="15.75" x14ac:dyDescent="0.25">
      <c r="A106" s="26"/>
      <c r="B106" s="30"/>
      <c r="C106" s="31" t="s">
        <v>307</v>
      </c>
      <c r="D106" s="10"/>
      <c r="E106" s="40" t="s">
        <v>150</v>
      </c>
      <c r="F106" s="11"/>
      <c r="G106" s="45"/>
      <c r="H106" s="46"/>
      <c r="I106" s="39" t="s">
        <v>313</v>
      </c>
      <c r="J106" s="13"/>
      <c r="K106" s="122"/>
      <c r="L106" s="60"/>
      <c r="M106" s="12"/>
      <c r="N106" s="133">
        <f t="shared" si="30"/>
        <v>42515</v>
      </c>
      <c r="O106" s="133">
        <f t="shared" si="31"/>
        <v>42515</v>
      </c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78"/>
      <c r="AP106" s="78">
        <f t="shared" si="35"/>
        <v>42</v>
      </c>
      <c r="AQ106" s="9" t="s">
        <v>296</v>
      </c>
      <c r="AR106" s="138">
        <f t="shared" si="59"/>
        <v>42557</v>
      </c>
      <c r="AS106" s="8">
        <v>14</v>
      </c>
      <c r="AT106" s="139">
        <f t="shared" si="29"/>
        <v>42571</v>
      </c>
      <c r="AU106" s="95"/>
      <c r="AV106" s="102"/>
      <c r="AW106" s="3"/>
    </row>
    <row r="107" spans="1:49" s="2" customFormat="1" ht="15.75" x14ac:dyDescent="0.25">
      <c r="A107" s="26"/>
      <c r="B107" s="30" t="s">
        <v>286</v>
      </c>
      <c r="C107" s="31"/>
      <c r="D107" s="10"/>
      <c r="E107" s="40" t="s">
        <v>150</v>
      </c>
      <c r="F107" s="11" t="s">
        <v>211</v>
      </c>
      <c r="G107" s="45" t="s">
        <v>333</v>
      </c>
      <c r="H107" s="46">
        <v>1</v>
      </c>
      <c r="I107" s="39" t="s">
        <v>213</v>
      </c>
      <c r="J107" s="13" t="s">
        <v>212</v>
      </c>
      <c r="K107" s="122" t="s">
        <v>290</v>
      </c>
      <c r="L107" s="60" t="s">
        <v>262</v>
      </c>
      <c r="M107" s="12"/>
      <c r="N107" s="133">
        <f t="shared" si="30"/>
        <v>42522</v>
      </c>
      <c r="O107" s="133">
        <f t="shared" si="31"/>
        <v>42522</v>
      </c>
      <c r="P107" s="133">
        <f t="shared" ref="P107" si="62">X107</f>
        <v>42431</v>
      </c>
      <c r="Q107" s="133"/>
      <c r="R107" s="133"/>
      <c r="S107" s="133"/>
      <c r="T107" s="133"/>
      <c r="U107" s="133"/>
      <c r="V107" s="133"/>
      <c r="W107" s="133"/>
      <c r="X107" s="133">
        <f>AF107</f>
        <v>42431</v>
      </c>
      <c r="Y107" s="133"/>
      <c r="Z107" s="133"/>
      <c r="AA107" s="133"/>
      <c r="AB107" s="133"/>
      <c r="AC107" s="133"/>
      <c r="AD107" s="133"/>
      <c r="AE107" s="133"/>
      <c r="AF107" s="133">
        <f t="shared" si="33"/>
        <v>42431</v>
      </c>
      <c r="AG107" s="133"/>
      <c r="AH107" s="133"/>
      <c r="AI107" s="133"/>
      <c r="AJ107" s="133"/>
      <c r="AK107" s="133"/>
      <c r="AL107" s="133"/>
      <c r="AM107" s="133"/>
      <c r="AN107" s="133"/>
      <c r="AO107" s="78">
        <f t="shared" si="34"/>
        <v>91</v>
      </c>
      <c r="AP107" s="78">
        <f t="shared" si="35"/>
        <v>42</v>
      </c>
      <c r="AQ107" s="9" t="s">
        <v>296</v>
      </c>
      <c r="AR107" s="138">
        <f>AR106+7</f>
        <v>42564</v>
      </c>
      <c r="AS107" s="8">
        <v>14</v>
      </c>
      <c r="AT107" s="139">
        <f t="shared" si="29"/>
        <v>42578</v>
      </c>
      <c r="AU107" s="95"/>
      <c r="AV107" s="102" t="s">
        <v>316</v>
      </c>
      <c r="AW107" s="3"/>
    </row>
    <row r="108" spans="1:49" s="2" customFormat="1" ht="15.75" x14ac:dyDescent="0.25">
      <c r="A108" s="26"/>
      <c r="B108" s="30" t="s">
        <v>286</v>
      </c>
      <c r="C108" s="31"/>
      <c r="D108" s="10"/>
      <c r="E108" s="40" t="s">
        <v>150</v>
      </c>
      <c r="F108" s="11" t="s">
        <v>214</v>
      </c>
      <c r="G108" s="45" t="s">
        <v>334</v>
      </c>
      <c r="H108" s="46">
        <v>2</v>
      </c>
      <c r="I108" s="39" t="s">
        <v>216</v>
      </c>
      <c r="J108" s="13" t="s">
        <v>215</v>
      </c>
      <c r="K108" s="122" t="s">
        <v>290</v>
      </c>
      <c r="L108" s="60" t="s">
        <v>262</v>
      </c>
      <c r="M108" s="12"/>
      <c r="N108" s="133">
        <f t="shared" si="30"/>
        <v>42522</v>
      </c>
      <c r="O108" s="133">
        <f t="shared" si="31"/>
        <v>42522</v>
      </c>
      <c r="P108" s="133">
        <f t="shared" ref="P108" si="63">X108</f>
        <v>42431</v>
      </c>
      <c r="Q108" s="133"/>
      <c r="R108" s="133"/>
      <c r="S108" s="133"/>
      <c r="T108" s="133"/>
      <c r="U108" s="133"/>
      <c r="V108" s="133"/>
      <c r="W108" s="133"/>
      <c r="X108" s="133">
        <f t="shared" ref="X108:X111" si="64">AF108</f>
        <v>42431</v>
      </c>
      <c r="Y108" s="133"/>
      <c r="Z108" s="133"/>
      <c r="AA108" s="133"/>
      <c r="AB108" s="133"/>
      <c r="AC108" s="133"/>
      <c r="AD108" s="133"/>
      <c r="AE108" s="133"/>
      <c r="AF108" s="133">
        <f t="shared" si="33"/>
        <v>42431</v>
      </c>
      <c r="AG108" s="133"/>
      <c r="AH108" s="133"/>
      <c r="AI108" s="133"/>
      <c r="AJ108" s="133"/>
      <c r="AK108" s="133"/>
      <c r="AL108" s="133"/>
      <c r="AM108" s="133"/>
      <c r="AN108" s="133"/>
      <c r="AO108" s="78">
        <f t="shared" si="34"/>
        <v>91</v>
      </c>
      <c r="AP108" s="78">
        <f t="shared" si="35"/>
        <v>42</v>
      </c>
      <c r="AQ108" s="9" t="s">
        <v>296</v>
      </c>
      <c r="AR108" s="138">
        <f>AR107</f>
        <v>42564</v>
      </c>
      <c r="AS108" s="8">
        <v>14</v>
      </c>
      <c r="AT108" s="139">
        <f t="shared" si="29"/>
        <v>42578</v>
      </c>
      <c r="AU108" s="95"/>
      <c r="AV108" s="102" t="s">
        <v>364</v>
      </c>
      <c r="AW108" s="3"/>
    </row>
    <row r="109" spans="1:49" s="2" customFormat="1" ht="15.75" x14ac:dyDescent="0.25">
      <c r="A109" s="26"/>
      <c r="B109" s="30" t="s">
        <v>286</v>
      </c>
      <c r="C109" s="31"/>
      <c r="D109" s="10"/>
      <c r="E109" s="40" t="s">
        <v>150</v>
      </c>
      <c r="F109" s="11" t="s">
        <v>217</v>
      </c>
      <c r="G109" s="45" t="s">
        <v>335</v>
      </c>
      <c r="H109" s="46" t="s">
        <v>294</v>
      </c>
      <c r="I109" s="39" t="s">
        <v>219</v>
      </c>
      <c r="J109" s="13" t="s">
        <v>218</v>
      </c>
      <c r="K109" s="122" t="s">
        <v>290</v>
      </c>
      <c r="L109" s="60" t="s">
        <v>262</v>
      </c>
      <c r="M109" s="12"/>
      <c r="N109" s="133">
        <f t="shared" si="30"/>
        <v>42522</v>
      </c>
      <c r="O109" s="133">
        <f t="shared" si="31"/>
        <v>42522</v>
      </c>
      <c r="P109" s="133">
        <f t="shared" ref="P109" si="65">X109</f>
        <v>42431</v>
      </c>
      <c r="Q109" s="133"/>
      <c r="R109" s="133"/>
      <c r="S109" s="133"/>
      <c r="T109" s="133"/>
      <c r="U109" s="133"/>
      <c r="V109" s="133"/>
      <c r="W109" s="133"/>
      <c r="X109" s="133">
        <f t="shared" si="64"/>
        <v>42431</v>
      </c>
      <c r="Y109" s="133"/>
      <c r="Z109" s="133"/>
      <c r="AA109" s="133"/>
      <c r="AB109" s="133"/>
      <c r="AC109" s="133"/>
      <c r="AD109" s="133"/>
      <c r="AE109" s="133"/>
      <c r="AF109" s="133">
        <f t="shared" si="33"/>
        <v>42431</v>
      </c>
      <c r="AG109" s="133"/>
      <c r="AH109" s="133"/>
      <c r="AI109" s="133"/>
      <c r="AJ109" s="133"/>
      <c r="AK109" s="133"/>
      <c r="AL109" s="133"/>
      <c r="AM109" s="133"/>
      <c r="AN109" s="133"/>
      <c r="AO109" s="78">
        <f t="shared" si="34"/>
        <v>91</v>
      </c>
      <c r="AP109" s="78">
        <f t="shared" si="35"/>
        <v>42</v>
      </c>
      <c r="AQ109" s="9" t="s">
        <v>296</v>
      </c>
      <c r="AR109" s="138">
        <f t="shared" ref="AR109:AR111" si="66">AR108</f>
        <v>42564</v>
      </c>
      <c r="AS109" s="8">
        <v>14</v>
      </c>
      <c r="AT109" s="139">
        <f t="shared" si="29"/>
        <v>42578</v>
      </c>
      <c r="AU109" s="95"/>
      <c r="AV109" s="102" t="s">
        <v>364</v>
      </c>
      <c r="AW109" s="3"/>
    </row>
    <row r="110" spans="1:49" s="2" customFormat="1" ht="15.75" x14ac:dyDescent="0.25">
      <c r="A110" s="26"/>
      <c r="B110" s="30" t="s">
        <v>286</v>
      </c>
      <c r="C110" s="31"/>
      <c r="D110" s="10"/>
      <c r="E110" s="40" t="s">
        <v>150</v>
      </c>
      <c r="F110" s="11" t="s">
        <v>220</v>
      </c>
      <c r="G110" s="45" t="s">
        <v>336</v>
      </c>
      <c r="H110" s="46">
        <v>0</v>
      </c>
      <c r="I110" s="39" t="s">
        <v>222</v>
      </c>
      <c r="J110" s="13" t="s">
        <v>221</v>
      </c>
      <c r="K110" s="122" t="s">
        <v>290</v>
      </c>
      <c r="L110" s="60" t="s">
        <v>262</v>
      </c>
      <c r="M110" s="12"/>
      <c r="N110" s="133">
        <f t="shared" si="30"/>
        <v>42522</v>
      </c>
      <c r="O110" s="133">
        <f t="shared" si="31"/>
        <v>42522</v>
      </c>
      <c r="P110" s="133">
        <f t="shared" ref="P110" si="67">X110</f>
        <v>42431</v>
      </c>
      <c r="Q110" s="133"/>
      <c r="R110" s="133"/>
      <c r="S110" s="133"/>
      <c r="T110" s="133"/>
      <c r="U110" s="133"/>
      <c r="V110" s="133"/>
      <c r="W110" s="133"/>
      <c r="X110" s="133">
        <f t="shared" si="64"/>
        <v>42431</v>
      </c>
      <c r="Y110" s="133"/>
      <c r="Z110" s="133"/>
      <c r="AA110" s="133"/>
      <c r="AB110" s="133"/>
      <c r="AC110" s="133"/>
      <c r="AD110" s="133"/>
      <c r="AE110" s="133"/>
      <c r="AF110" s="133">
        <f t="shared" si="33"/>
        <v>42431</v>
      </c>
      <c r="AG110" s="133"/>
      <c r="AH110" s="133"/>
      <c r="AI110" s="133"/>
      <c r="AJ110" s="133"/>
      <c r="AK110" s="133"/>
      <c r="AL110" s="133"/>
      <c r="AM110" s="133"/>
      <c r="AN110" s="133"/>
      <c r="AO110" s="78">
        <f t="shared" si="34"/>
        <v>91</v>
      </c>
      <c r="AP110" s="78">
        <f t="shared" si="35"/>
        <v>42</v>
      </c>
      <c r="AQ110" s="9" t="s">
        <v>296</v>
      </c>
      <c r="AR110" s="138">
        <f t="shared" si="66"/>
        <v>42564</v>
      </c>
      <c r="AS110" s="8">
        <v>14</v>
      </c>
      <c r="AT110" s="139">
        <f t="shared" si="29"/>
        <v>42578</v>
      </c>
      <c r="AU110" s="95"/>
      <c r="AV110" s="102" t="s">
        <v>364</v>
      </c>
      <c r="AW110" s="3"/>
    </row>
    <row r="111" spans="1:49" s="2" customFormat="1" ht="15.75" x14ac:dyDescent="0.25">
      <c r="A111" s="26"/>
      <c r="B111" s="30"/>
      <c r="C111" s="31" t="s">
        <v>307</v>
      </c>
      <c r="D111" s="10"/>
      <c r="E111" s="40" t="s">
        <v>150</v>
      </c>
      <c r="F111" s="11"/>
      <c r="G111" s="45"/>
      <c r="H111" s="46"/>
      <c r="I111" s="39">
        <v>158</v>
      </c>
      <c r="J111" s="13"/>
      <c r="K111" s="122"/>
      <c r="L111" s="60"/>
      <c r="M111" s="12"/>
      <c r="N111" s="133">
        <f t="shared" si="30"/>
        <v>42522</v>
      </c>
      <c r="O111" s="133">
        <f t="shared" si="31"/>
        <v>42522</v>
      </c>
      <c r="P111" s="133">
        <f t="shared" ref="P111" si="68">X111</f>
        <v>42431</v>
      </c>
      <c r="Q111" s="133"/>
      <c r="R111" s="133"/>
      <c r="S111" s="133"/>
      <c r="T111" s="133"/>
      <c r="U111" s="133"/>
      <c r="V111" s="133"/>
      <c r="W111" s="133"/>
      <c r="X111" s="133">
        <f t="shared" si="64"/>
        <v>42431</v>
      </c>
      <c r="Y111" s="133"/>
      <c r="Z111" s="133"/>
      <c r="AA111" s="133"/>
      <c r="AB111" s="133"/>
      <c r="AC111" s="133"/>
      <c r="AD111" s="133"/>
      <c r="AE111" s="133"/>
      <c r="AF111" s="133">
        <f t="shared" si="33"/>
        <v>42431</v>
      </c>
      <c r="AG111" s="133"/>
      <c r="AH111" s="133"/>
      <c r="AI111" s="133"/>
      <c r="AJ111" s="133"/>
      <c r="AK111" s="133"/>
      <c r="AL111" s="133"/>
      <c r="AM111" s="133"/>
      <c r="AN111" s="133"/>
      <c r="AO111" s="78">
        <f t="shared" si="34"/>
        <v>91</v>
      </c>
      <c r="AP111" s="78">
        <f t="shared" si="35"/>
        <v>42</v>
      </c>
      <c r="AQ111" s="9" t="s">
        <v>296</v>
      </c>
      <c r="AR111" s="138">
        <f t="shared" si="66"/>
        <v>42564</v>
      </c>
      <c r="AS111" s="8">
        <v>14</v>
      </c>
      <c r="AT111" s="139">
        <f t="shared" si="29"/>
        <v>42578</v>
      </c>
      <c r="AU111" s="95"/>
      <c r="AV111" s="102"/>
      <c r="AW111" s="3"/>
    </row>
    <row r="112" spans="1:49" s="2" customFormat="1" ht="15.75" x14ac:dyDescent="0.25">
      <c r="A112" s="26"/>
      <c r="B112" s="89" t="s">
        <v>345</v>
      </c>
      <c r="C112" s="31"/>
      <c r="D112" s="10"/>
      <c r="E112" s="39" t="s">
        <v>223</v>
      </c>
      <c r="F112" s="11"/>
      <c r="G112" s="45">
        <v>11</v>
      </c>
      <c r="H112" s="46">
        <v>1</v>
      </c>
      <c r="I112" s="39" t="s">
        <v>368</v>
      </c>
      <c r="J112" s="13"/>
      <c r="K112" s="13" t="s">
        <v>263</v>
      </c>
      <c r="L112" s="60"/>
      <c r="M112" s="12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80">
        <f>AR112-AP112-AO112</f>
        <v>42353</v>
      </c>
      <c r="Y112" s="80"/>
      <c r="Z112" s="80"/>
      <c r="AA112" s="80"/>
      <c r="AB112" s="80"/>
      <c r="AC112" s="80"/>
      <c r="AD112" s="80"/>
      <c r="AE112" s="80"/>
      <c r="AF112" s="65"/>
      <c r="AG112" s="65"/>
      <c r="AH112" s="65"/>
      <c r="AI112" s="65"/>
      <c r="AJ112" s="65"/>
      <c r="AK112" s="65"/>
      <c r="AL112" s="65"/>
      <c r="AM112" s="65"/>
      <c r="AN112" s="65"/>
      <c r="AO112" s="88">
        <v>50</v>
      </c>
      <c r="AP112" s="78">
        <v>42</v>
      </c>
      <c r="AQ112" s="9"/>
      <c r="AR112" s="83">
        <f>AR118</f>
        <v>42445</v>
      </c>
      <c r="AS112" s="8"/>
      <c r="AT112" s="16"/>
      <c r="AU112" s="95"/>
      <c r="AV112" s="101" t="s">
        <v>346</v>
      </c>
      <c r="AW112" s="3"/>
    </row>
    <row r="113" spans="1:49" s="2" customFormat="1" ht="15.75" x14ac:dyDescent="0.25">
      <c r="A113" s="26"/>
      <c r="B113" s="30" t="s">
        <v>286</v>
      </c>
      <c r="C113" s="31"/>
      <c r="D113" s="10"/>
      <c r="E113" s="39" t="s">
        <v>223</v>
      </c>
      <c r="F113" s="11" t="s">
        <v>224</v>
      </c>
      <c r="G113" s="45">
        <v>11</v>
      </c>
      <c r="H113" s="46">
        <v>1</v>
      </c>
      <c r="I113" s="39" t="s">
        <v>226</v>
      </c>
      <c r="J113" s="13" t="s">
        <v>225</v>
      </c>
      <c r="K113" s="123" t="s">
        <v>288</v>
      </c>
      <c r="L113" s="60" t="s">
        <v>262</v>
      </c>
      <c r="M113" s="12"/>
      <c r="N113" s="124">
        <f t="shared" si="30"/>
        <v>42459</v>
      </c>
      <c r="O113" s="124">
        <f t="shared" si="31"/>
        <v>42459</v>
      </c>
      <c r="P113" s="124">
        <f t="shared" ref="P113" si="69">X113</f>
        <v>42368</v>
      </c>
      <c r="Q113" s="124"/>
      <c r="R113" s="124"/>
      <c r="S113" s="124"/>
      <c r="T113" s="124"/>
      <c r="U113" s="124"/>
      <c r="V113" s="124"/>
      <c r="W113" s="124"/>
      <c r="X113" s="124">
        <f>AF113</f>
        <v>42368</v>
      </c>
      <c r="Y113" s="124"/>
      <c r="Z113" s="124"/>
      <c r="AA113" s="124"/>
      <c r="AB113" s="124"/>
      <c r="AC113" s="124"/>
      <c r="AD113" s="124"/>
      <c r="AE113" s="124"/>
      <c r="AF113" s="124">
        <f t="shared" si="33"/>
        <v>42368</v>
      </c>
      <c r="AG113" s="124"/>
      <c r="AH113" s="124"/>
      <c r="AI113" s="124"/>
      <c r="AJ113" s="124"/>
      <c r="AK113" s="124"/>
      <c r="AL113" s="124"/>
      <c r="AM113" s="124"/>
      <c r="AN113" s="124"/>
      <c r="AO113" s="78">
        <f t="shared" si="34"/>
        <v>91</v>
      </c>
      <c r="AP113" s="78">
        <f t="shared" si="35"/>
        <v>42</v>
      </c>
      <c r="AQ113" s="9" t="s">
        <v>296</v>
      </c>
      <c r="AR113" s="142">
        <f>AR6+14</f>
        <v>42501</v>
      </c>
      <c r="AS113" s="8">
        <v>14</v>
      </c>
      <c r="AT113" s="136">
        <f t="shared" si="29"/>
        <v>42515</v>
      </c>
      <c r="AU113" s="95"/>
      <c r="AV113" s="102" t="s">
        <v>347</v>
      </c>
      <c r="AW113" s="3"/>
    </row>
    <row r="114" spans="1:49" s="2" customFormat="1" ht="15.75" x14ac:dyDescent="0.25">
      <c r="A114" s="26"/>
      <c r="B114" s="30" t="s">
        <v>286</v>
      </c>
      <c r="C114" s="31"/>
      <c r="D114" s="10"/>
      <c r="E114" s="39" t="s">
        <v>223</v>
      </c>
      <c r="F114" s="11" t="s">
        <v>227</v>
      </c>
      <c r="G114" s="45">
        <v>13</v>
      </c>
      <c r="H114" s="46">
        <v>2</v>
      </c>
      <c r="I114" s="39" t="s">
        <v>229</v>
      </c>
      <c r="J114" s="13" t="s">
        <v>228</v>
      </c>
      <c r="K114" s="123" t="s">
        <v>288</v>
      </c>
      <c r="L114" s="60" t="s">
        <v>262</v>
      </c>
      <c r="M114" s="12"/>
      <c r="N114" s="124">
        <f t="shared" si="30"/>
        <v>42459</v>
      </c>
      <c r="O114" s="124">
        <f t="shared" si="31"/>
        <v>42459</v>
      </c>
      <c r="P114" s="124">
        <f t="shared" ref="P114" si="70">X114</f>
        <v>42368</v>
      </c>
      <c r="Q114" s="124"/>
      <c r="R114" s="124"/>
      <c r="S114" s="124"/>
      <c r="T114" s="124"/>
      <c r="U114" s="124"/>
      <c r="V114" s="124"/>
      <c r="W114" s="124"/>
      <c r="X114" s="124">
        <f t="shared" ref="X114:X116" si="71">AF114</f>
        <v>42368</v>
      </c>
      <c r="Y114" s="124"/>
      <c r="Z114" s="124"/>
      <c r="AA114" s="124"/>
      <c r="AB114" s="124"/>
      <c r="AC114" s="124"/>
      <c r="AD114" s="124"/>
      <c r="AE114" s="124"/>
      <c r="AF114" s="124">
        <f t="shared" si="33"/>
        <v>42368</v>
      </c>
      <c r="AG114" s="124"/>
      <c r="AH114" s="124"/>
      <c r="AI114" s="124"/>
      <c r="AJ114" s="124"/>
      <c r="AK114" s="124"/>
      <c r="AL114" s="124"/>
      <c r="AM114" s="124"/>
      <c r="AN114" s="124"/>
      <c r="AO114" s="78">
        <f t="shared" si="34"/>
        <v>91</v>
      </c>
      <c r="AP114" s="78">
        <f t="shared" si="35"/>
        <v>42</v>
      </c>
      <c r="AQ114" s="9" t="s">
        <v>296</v>
      </c>
      <c r="AR114" s="142">
        <f>AR113</f>
        <v>42501</v>
      </c>
      <c r="AS114" s="8">
        <v>14</v>
      </c>
      <c r="AT114" s="136">
        <f t="shared" si="29"/>
        <v>42515</v>
      </c>
      <c r="AU114" s="95"/>
      <c r="AV114" s="102" t="s">
        <v>348</v>
      </c>
      <c r="AW114" s="3"/>
    </row>
    <row r="115" spans="1:49" s="2" customFormat="1" ht="15.75" x14ac:dyDescent="0.25">
      <c r="A115" s="26"/>
      <c r="B115" s="30" t="s">
        <v>286</v>
      </c>
      <c r="C115" s="31"/>
      <c r="D115" s="10"/>
      <c r="E115" s="39" t="s">
        <v>223</v>
      </c>
      <c r="F115" s="11" t="s">
        <v>230</v>
      </c>
      <c r="G115" s="45">
        <v>15</v>
      </c>
      <c r="H115" s="46">
        <v>3</v>
      </c>
      <c r="I115" s="39" t="s">
        <v>232</v>
      </c>
      <c r="J115" s="13" t="s">
        <v>231</v>
      </c>
      <c r="K115" s="123" t="s">
        <v>288</v>
      </c>
      <c r="L115" s="60" t="s">
        <v>262</v>
      </c>
      <c r="M115" s="12"/>
      <c r="N115" s="124">
        <f t="shared" si="30"/>
        <v>42459</v>
      </c>
      <c r="O115" s="124">
        <f t="shared" si="31"/>
        <v>42459</v>
      </c>
      <c r="P115" s="124">
        <f t="shared" ref="P115" si="72">X115</f>
        <v>42368</v>
      </c>
      <c r="Q115" s="124"/>
      <c r="R115" s="124"/>
      <c r="S115" s="124"/>
      <c r="T115" s="124"/>
      <c r="U115" s="124"/>
      <c r="V115" s="124"/>
      <c r="W115" s="124"/>
      <c r="X115" s="124">
        <f t="shared" si="71"/>
        <v>42368</v>
      </c>
      <c r="Y115" s="124"/>
      <c r="Z115" s="124"/>
      <c r="AA115" s="124"/>
      <c r="AB115" s="124"/>
      <c r="AC115" s="124"/>
      <c r="AD115" s="124"/>
      <c r="AE115" s="124"/>
      <c r="AF115" s="124">
        <f t="shared" si="33"/>
        <v>42368</v>
      </c>
      <c r="AG115" s="124"/>
      <c r="AH115" s="124"/>
      <c r="AI115" s="124"/>
      <c r="AJ115" s="124"/>
      <c r="AK115" s="124"/>
      <c r="AL115" s="124"/>
      <c r="AM115" s="124"/>
      <c r="AN115" s="124"/>
      <c r="AO115" s="78">
        <f t="shared" si="34"/>
        <v>91</v>
      </c>
      <c r="AP115" s="78">
        <f t="shared" si="35"/>
        <v>42</v>
      </c>
      <c r="AQ115" s="9" t="s">
        <v>296</v>
      </c>
      <c r="AR115" s="142">
        <f t="shared" ref="AR115:AR117" si="73">AR114</f>
        <v>42501</v>
      </c>
      <c r="AS115" s="8">
        <v>14</v>
      </c>
      <c r="AT115" s="136">
        <f t="shared" si="29"/>
        <v>42515</v>
      </c>
      <c r="AU115" s="95"/>
      <c r="AV115" s="102" t="s">
        <v>348</v>
      </c>
      <c r="AW115" s="3"/>
    </row>
    <row r="116" spans="1:49" s="2" customFormat="1" ht="15.75" x14ac:dyDescent="0.25">
      <c r="A116" s="26"/>
      <c r="B116" s="30" t="s">
        <v>286</v>
      </c>
      <c r="C116" s="31"/>
      <c r="D116" s="10"/>
      <c r="E116" s="39" t="s">
        <v>223</v>
      </c>
      <c r="F116" s="11" t="s">
        <v>233</v>
      </c>
      <c r="G116" s="45">
        <v>17</v>
      </c>
      <c r="H116" s="46">
        <v>4</v>
      </c>
      <c r="I116" s="39" t="s">
        <v>235</v>
      </c>
      <c r="J116" s="13" t="s">
        <v>234</v>
      </c>
      <c r="K116" s="123" t="s">
        <v>288</v>
      </c>
      <c r="L116" s="60" t="s">
        <v>262</v>
      </c>
      <c r="M116" s="12"/>
      <c r="N116" s="124">
        <f t="shared" si="30"/>
        <v>42459</v>
      </c>
      <c r="O116" s="124">
        <f t="shared" si="31"/>
        <v>42459</v>
      </c>
      <c r="P116" s="124">
        <f t="shared" ref="P116" si="74">X116</f>
        <v>42368</v>
      </c>
      <c r="Q116" s="124"/>
      <c r="R116" s="124"/>
      <c r="S116" s="124"/>
      <c r="T116" s="124"/>
      <c r="U116" s="124"/>
      <c r="V116" s="124"/>
      <c r="W116" s="124"/>
      <c r="X116" s="124">
        <f t="shared" si="71"/>
        <v>42368</v>
      </c>
      <c r="Y116" s="124"/>
      <c r="Z116" s="124"/>
      <c r="AA116" s="124"/>
      <c r="AB116" s="124"/>
      <c r="AC116" s="124"/>
      <c r="AD116" s="124"/>
      <c r="AE116" s="124"/>
      <c r="AF116" s="124">
        <f t="shared" si="33"/>
        <v>42368</v>
      </c>
      <c r="AG116" s="124"/>
      <c r="AH116" s="124"/>
      <c r="AI116" s="124"/>
      <c r="AJ116" s="124"/>
      <c r="AK116" s="124"/>
      <c r="AL116" s="124"/>
      <c r="AM116" s="124"/>
      <c r="AN116" s="124"/>
      <c r="AO116" s="78">
        <f t="shared" si="34"/>
        <v>91</v>
      </c>
      <c r="AP116" s="78">
        <f t="shared" si="35"/>
        <v>42</v>
      </c>
      <c r="AQ116" s="9" t="s">
        <v>296</v>
      </c>
      <c r="AR116" s="142">
        <f t="shared" si="73"/>
        <v>42501</v>
      </c>
      <c r="AS116" s="8">
        <v>14</v>
      </c>
      <c r="AT116" s="136">
        <f t="shared" si="29"/>
        <v>42515</v>
      </c>
      <c r="AU116" s="95"/>
      <c r="AV116" s="102" t="s">
        <v>348</v>
      </c>
      <c r="AW116" s="3"/>
    </row>
    <row r="117" spans="1:49" s="2" customFormat="1" ht="15.75" x14ac:dyDescent="0.25">
      <c r="A117" s="26"/>
      <c r="B117" s="30"/>
      <c r="C117" s="31" t="s">
        <v>307</v>
      </c>
      <c r="D117" s="10"/>
      <c r="E117" s="39" t="s">
        <v>223</v>
      </c>
      <c r="F117" s="11" t="s">
        <v>245</v>
      </c>
      <c r="G117" s="45"/>
      <c r="H117" s="46"/>
      <c r="I117" s="39">
        <v>23</v>
      </c>
      <c r="J117" s="13"/>
      <c r="K117" s="123"/>
      <c r="L117" s="60"/>
      <c r="M117" s="12"/>
      <c r="N117" s="124">
        <f t="shared" si="30"/>
        <v>42459</v>
      </c>
      <c r="O117" s="124">
        <f t="shared" si="31"/>
        <v>42459</v>
      </c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78"/>
      <c r="AP117" s="78">
        <f t="shared" si="35"/>
        <v>42</v>
      </c>
      <c r="AQ117" s="9" t="s">
        <v>296</v>
      </c>
      <c r="AR117" s="142">
        <f t="shared" si="73"/>
        <v>42501</v>
      </c>
      <c r="AS117" s="8">
        <v>14</v>
      </c>
      <c r="AT117" s="136">
        <f t="shared" si="29"/>
        <v>42515</v>
      </c>
      <c r="AU117" s="95"/>
      <c r="AV117" s="102"/>
      <c r="AW117" s="3"/>
    </row>
    <row r="118" spans="1:49" s="2" customFormat="1" ht="15.75" x14ac:dyDescent="0.25">
      <c r="A118" s="26"/>
      <c r="B118" s="89" t="s">
        <v>345</v>
      </c>
      <c r="C118" s="31"/>
      <c r="D118" s="10"/>
      <c r="E118" s="39" t="s">
        <v>223</v>
      </c>
      <c r="F118" s="11"/>
      <c r="G118" s="45">
        <v>19</v>
      </c>
      <c r="H118" s="46">
        <v>1</v>
      </c>
      <c r="I118" s="39" t="s">
        <v>369</v>
      </c>
      <c r="J118" s="13"/>
      <c r="K118" s="13" t="s">
        <v>263</v>
      </c>
      <c r="L118" s="60"/>
      <c r="M118" s="12"/>
      <c r="N118" s="65"/>
      <c r="O118" s="65"/>
      <c r="P118" s="65" t="s">
        <v>287</v>
      </c>
      <c r="Q118" s="65"/>
      <c r="R118" s="65"/>
      <c r="S118" s="65"/>
      <c r="T118" s="65"/>
      <c r="U118" s="65"/>
      <c r="V118" s="65"/>
      <c r="W118" s="65"/>
      <c r="X118" s="80">
        <f>AR118-AP118-AO118</f>
        <v>42353</v>
      </c>
      <c r="Y118" s="80"/>
      <c r="Z118" s="80"/>
      <c r="AA118" s="80"/>
      <c r="AB118" s="80"/>
      <c r="AC118" s="80"/>
      <c r="AD118" s="80"/>
      <c r="AE118" s="80"/>
      <c r="AF118" s="65" t="s">
        <v>287</v>
      </c>
      <c r="AG118" s="65"/>
      <c r="AH118" s="65"/>
      <c r="AI118" s="65"/>
      <c r="AJ118" s="65"/>
      <c r="AK118" s="65"/>
      <c r="AL118" s="65"/>
      <c r="AM118" s="65"/>
      <c r="AN118" s="65"/>
      <c r="AO118" s="88">
        <v>50</v>
      </c>
      <c r="AP118" s="78">
        <v>42</v>
      </c>
      <c r="AQ118" s="9"/>
      <c r="AR118" s="83">
        <v>42445</v>
      </c>
      <c r="AS118" s="8"/>
      <c r="AT118" s="16"/>
      <c r="AU118" s="95"/>
      <c r="AV118" s="101" t="s">
        <v>346</v>
      </c>
      <c r="AW118" s="3"/>
    </row>
    <row r="119" spans="1:49" s="2" customFormat="1" ht="15.75" x14ac:dyDescent="0.25">
      <c r="A119" s="26"/>
      <c r="B119" s="30" t="s">
        <v>286</v>
      </c>
      <c r="C119" s="31"/>
      <c r="D119" s="10"/>
      <c r="E119" s="39" t="s">
        <v>223</v>
      </c>
      <c r="F119" s="11" t="s">
        <v>236</v>
      </c>
      <c r="G119" s="45">
        <v>19</v>
      </c>
      <c r="H119" s="46">
        <v>1</v>
      </c>
      <c r="I119" s="39" t="s">
        <v>238</v>
      </c>
      <c r="J119" s="13" t="s">
        <v>237</v>
      </c>
      <c r="K119" s="123" t="s">
        <v>288</v>
      </c>
      <c r="L119" s="60" t="s">
        <v>262</v>
      </c>
      <c r="M119" s="12"/>
      <c r="N119" s="124">
        <f t="shared" si="30"/>
        <v>42445</v>
      </c>
      <c r="O119" s="124">
        <f t="shared" si="31"/>
        <v>42445</v>
      </c>
      <c r="P119" s="124">
        <f t="shared" ref="P119" si="75">X119</f>
        <v>42354</v>
      </c>
      <c r="Q119" s="124"/>
      <c r="R119" s="124"/>
      <c r="S119" s="124"/>
      <c r="T119" s="124"/>
      <c r="U119" s="124"/>
      <c r="V119" s="124"/>
      <c r="W119" s="124"/>
      <c r="X119" s="124">
        <f>AF119</f>
        <v>42354</v>
      </c>
      <c r="Y119" s="124"/>
      <c r="Z119" s="124"/>
      <c r="AA119" s="124"/>
      <c r="AB119" s="124"/>
      <c r="AC119" s="124"/>
      <c r="AD119" s="124"/>
      <c r="AE119" s="124"/>
      <c r="AF119" s="124">
        <f t="shared" si="33"/>
        <v>42354</v>
      </c>
      <c r="AG119" s="124"/>
      <c r="AH119" s="124"/>
      <c r="AI119" s="124"/>
      <c r="AJ119" s="124"/>
      <c r="AK119" s="124"/>
      <c r="AL119" s="124"/>
      <c r="AM119" s="124"/>
      <c r="AN119" s="124"/>
      <c r="AO119" s="78">
        <f t="shared" si="34"/>
        <v>91</v>
      </c>
      <c r="AP119" s="78">
        <f t="shared" si="35"/>
        <v>42</v>
      </c>
      <c r="AQ119" s="9" t="s">
        <v>296</v>
      </c>
      <c r="AR119" s="142">
        <f>AR120</f>
        <v>42487</v>
      </c>
      <c r="AS119" s="8">
        <v>14</v>
      </c>
      <c r="AT119" s="136">
        <f t="shared" si="29"/>
        <v>42501</v>
      </c>
      <c r="AU119" s="95"/>
      <c r="AV119" s="102" t="s">
        <v>347</v>
      </c>
      <c r="AW119" s="3"/>
    </row>
    <row r="120" spans="1:49" s="2" customFormat="1" ht="15.75" x14ac:dyDescent="0.25">
      <c r="A120" s="26"/>
      <c r="B120" s="30" t="s">
        <v>286</v>
      </c>
      <c r="C120" s="31"/>
      <c r="D120" s="10"/>
      <c r="E120" s="39" t="s">
        <v>223</v>
      </c>
      <c r="F120" s="11" t="s">
        <v>239</v>
      </c>
      <c r="G120" s="45">
        <v>21</v>
      </c>
      <c r="H120" s="46">
        <v>2</v>
      </c>
      <c r="I120" s="39" t="s">
        <v>241</v>
      </c>
      <c r="J120" s="13" t="s">
        <v>240</v>
      </c>
      <c r="K120" s="123" t="s">
        <v>288</v>
      </c>
      <c r="L120" s="60" t="s">
        <v>262</v>
      </c>
      <c r="M120" s="12"/>
      <c r="N120" s="124">
        <f t="shared" si="30"/>
        <v>42445</v>
      </c>
      <c r="O120" s="124">
        <f t="shared" si="31"/>
        <v>42445</v>
      </c>
      <c r="P120" s="124">
        <f t="shared" ref="P120" si="76">X120</f>
        <v>42354</v>
      </c>
      <c r="Q120" s="124"/>
      <c r="R120" s="124"/>
      <c r="S120" s="124"/>
      <c r="T120" s="124"/>
      <c r="U120" s="124"/>
      <c r="V120" s="124"/>
      <c r="W120" s="124"/>
      <c r="X120" s="124">
        <f t="shared" ref="X120:X122" si="77">AF120</f>
        <v>42354</v>
      </c>
      <c r="Y120" s="124"/>
      <c r="Z120" s="124"/>
      <c r="AA120" s="124"/>
      <c r="AB120" s="124"/>
      <c r="AC120" s="124"/>
      <c r="AD120" s="124"/>
      <c r="AE120" s="124"/>
      <c r="AF120" s="124">
        <f t="shared" si="33"/>
        <v>42354</v>
      </c>
      <c r="AG120" s="124"/>
      <c r="AH120" s="124"/>
      <c r="AI120" s="124"/>
      <c r="AJ120" s="124"/>
      <c r="AK120" s="124"/>
      <c r="AL120" s="124"/>
      <c r="AM120" s="124"/>
      <c r="AN120" s="124"/>
      <c r="AO120" s="78">
        <f t="shared" si="34"/>
        <v>91</v>
      </c>
      <c r="AP120" s="78">
        <f t="shared" si="35"/>
        <v>42</v>
      </c>
      <c r="AQ120" s="9" t="s">
        <v>296</v>
      </c>
      <c r="AR120" s="142">
        <f>AR121</f>
        <v>42487</v>
      </c>
      <c r="AS120" s="8">
        <v>14</v>
      </c>
      <c r="AT120" s="136">
        <f t="shared" si="29"/>
        <v>42501</v>
      </c>
      <c r="AU120" s="95"/>
      <c r="AV120" s="102" t="s">
        <v>348</v>
      </c>
      <c r="AW120" s="3"/>
    </row>
    <row r="121" spans="1:49" s="2" customFormat="1" ht="15.75" x14ac:dyDescent="0.25">
      <c r="A121" s="26"/>
      <c r="B121" s="30" t="s">
        <v>286</v>
      </c>
      <c r="C121" s="31"/>
      <c r="D121" s="10"/>
      <c r="E121" s="39" t="s">
        <v>223</v>
      </c>
      <c r="F121" s="11" t="s">
        <v>242</v>
      </c>
      <c r="G121" s="45">
        <v>23</v>
      </c>
      <c r="H121" s="46">
        <v>3</v>
      </c>
      <c r="I121" s="39" t="s">
        <v>244</v>
      </c>
      <c r="J121" s="13" t="s">
        <v>243</v>
      </c>
      <c r="K121" s="123" t="s">
        <v>288</v>
      </c>
      <c r="L121" s="60" t="s">
        <v>262</v>
      </c>
      <c r="M121" s="12"/>
      <c r="N121" s="124">
        <f t="shared" si="30"/>
        <v>42445</v>
      </c>
      <c r="O121" s="124">
        <f t="shared" si="31"/>
        <v>42445</v>
      </c>
      <c r="P121" s="124">
        <f t="shared" ref="P121" si="78">X121</f>
        <v>42354</v>
      </c>
      <c r="Q121" s="124"/>
      <c r="R121" s="124"/>
      <c r="S121" s="124"/>
      <c r="T121" s="124"/>
      <c r="U121" s="124"/>
      <c r="V121" s="124"/>
      <c r="W121" s="124"/>
      <c r="X121" s="124">
        <f t="shared" si="77"/>
        <v>42354</v>
      </c>
      <c r="Y121" s="124"/>
      <c r="Z121" s="124"/>
      <c r="AA121" s="124"/>
      <c r="AB121" s="124"/>
      <c r="AC121" s="124"/>
      <c r="AD121" s="124"/>
      <c r="AE121" s="124"/>
      <c r="AF121" s="124">
        <f t="shared" si="33"/>
        <v>42354</v>
      </c>
      <c r="AG121" s="124"/>
      <c r="AH121" s="124"/>
      <c r="AI121" s="124"/>
      <c r="AJ121" s="124"/>
      <c r="AK121" s="124"/>
      <c r="AL121" s="124"/>
      <c r="AM121" s="124"/>
      <c r="AN121" s="124"/>
      <c r="AO121" s="78">
        <f t="shared" si="34"/>
        <v>91</v>
      </c>
      <c r="AP121" s="78">
        <f t="shared" si="35"/>
        <v>42</v>
      </c>
      <c r="AQ121" s="9" t="s">
        <v>296</v>
      </c>
      <c r="AR121" s="142">
        <f>AR122</f>
        <v>42487</v>
      </c>
      <c r="AS121" s="8">
        <v>14</v>
      </c>
      <c r="AT121" s="136">
        <f t="shared" si="29"/>
        <v>42501</v>
      </c>
      <c r="AU121" s="95"/>
      <c r="AV121" s="102" t="s">
        <v>348</v>
      </c>
      <c r="AW121" s="3"/>
    </row>
    <row r="122" spans="1:49" s="2" customFormat="1" ht="15.75" x14ac:dyDescent="0.25">
      <c r="A122" s="26"/>
      <c r="B122" s="30" t="s">
        <v>286</v>
      </c>
      <c r="C122" s="31"/>
      <c r="D122" s="10"/>
      <c r="E122" s="39" t="s">
        <v>223</v>
      </c>
      <c r="F122" s="11" t="s">
        <v>245</v>
      </c>
      <c r="G122" s="45">
        <v>25</v>
      </c>
      <c r="H122" s="46">
        <v>4</v>
      </c>
      <c r="I122" s="39" t="s">
        <v>247</v>
      </c>
      <c r="J122" s="13" t="s">
        <v>246</v>
      </c>
      <c r="K122" s="123" t="s">
        <v>288</v>
      </c>
      <c r="L122" s="60" t="s">
        <v>262</v>
      </c>
      <c r="M122" s="12"/>
      <c r="N122" s="124">
        <f t="shared" si="30"/>
        <v>42445</v>
      </c>
      <c r="O122" s="124">
        <f t="shared" si="31"/>
        <v>42445</v>
      </c>
      <c r="P122" s="124">
        <f t="shared" ref="P122" si="79">X122</f>
        <v>42354</v>
      </c>
      <c r="Q122" s="124"/>
      <c r="R122" s="124"/>
      <c r="S122" s="124"/>
      <c r="T122" s="124"/>
      <c r="U122" s="124"/>
      <c r="V122" s="124"/>
      <c r="W122" s="124"/>
      <c r="X122" s="124">
        <f t="shared" si="77"/>
        <v>42354</v>
      </c>
      <c r="Y122" s="124"/>
      <c r="Z122" s="124"/>
      <c r="AA122" s="124"/>
      <c r="AB122" s="124"/>
      <c r="AC122" s="124"/>
      <c r="AD122" s="124"/>
      <c r="AE122" s="124"/>
      <c r="AF122" s="124">
        <f t="shared" si="33"/>
        <v>42354</v>
      </c>
      <c r="AG122" s="124"/>
      <c r="AH122" s="124"/>
      <c r="AI122" s="124"/>
      <c r="AJ122" s="124"/>
      <c r="AK122" s="124"/>
      <c r="AL122" s="124"/>
      <c r="AM122" s="124"/>
      <c r="AN122" s="124"/>
      <c r="AO122" s="78">
        <f t="shared" si="34"/>
        <v>91</v>
      </c>
      <c r="AP122" s="78">
        <f t="shared" si="35"/>
        <v>42</v>
      </c>
      <c r="AQ122" s="9" t="s">
        <v>296</v>
      </c>
      <c r="AR122" s="142">
        <f>AR123</f>
        <v>42487</v>
      </c>
      <c r="AS122" s="8">
        <v>14</v>
      </c>
      <c r="AT122" s="136">
        <f t="shared" si="29"/>
        <v>42501</v>
      </c>
      <c r="AU122" s="95"/>
      <c r="AV122" s="102" t="s">
        <v>347</v>
      </c>
      <c r="AW122" s="3"/>
    </row>
    <row r="123" spans="1:49" ht="15.75" x14ac:dyDescent="0.25">
      <c r="B123" s="34"/>
      <c r="C123" s="35" t="s">
        <v>307</v>
      </c>
      <c r="D123" s="36"/>
      <c r="E123" s="41" t="s">
        <v>223</v>
      </c>
      <c r="F123" s="42" t="s">
        <v>245</v>
      </c>
      <c r="G123" s="48"/>
      <c r="H123" s="49"/>
      <c r="I123" s="41">
        <v>25</v>
      </c>
      <c r="J123" s="62"/>
      <c r="K123" s="131"/>
      <c r="L123" s="63"/>
      <c r="M123" s="85"/>
      <c r="N123" s="132">
        <f t="shared" si="30"/>
        <v>42445</v>
      </c>
      <c r="O123" s="132">
        <f t="shared" si="31"/>
        <v>42445</v>
      </c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79"/>
      <c r="AP123" s="79">
        <f t="shared" si="35"/>
        <v>42</v>
      </c>
      <c r="AQ123" s="55" t="s">
        <v>296</v>
      </c>
      <c r="AR123" s="143">
        <f>AR6</f>
        <v>42487</v>
      </c>
      <c r="AS123" s="56">
        <v>14</v>
      </c>
      <c r="AT123" s="144">
        <f t="shared" si="29"/>
        <v>42501</v>
      </c>
      <c r="AU123" s="96"/>
      <c r="AV123" s="100"/>
      <c r="AW123" s="3"/>
    </row>
  </sheetData>
  <autoFilter ref="B3:AV123"/>
  <conditionalFormatting sqref="I17:I18">
    <cfRule type="duplicateValues" dxfId="4" priority="5" stopIfTrue="1"/>
  </conditionalFormatting>
  <conditionalFormatting sqref="I24:I25">
    <cfRule type="duplicateValues" dxfId="3" priority="4" stopIfTrue="1"/>
  </conditionalFormatting>
  <conditionalFormatting sqref="I30">
    <cfRule type="duplicateValues" dxfId="2" priority="3" stopIfTrue="1"/>
  </conditionalFormatting>
  <conditionalFormatting sqref="I31">
    <cfRule type="duplicateValues" dxfId="1" priority="2" stopIfTrue="1"/>
  </conditionalFormatting>
  <conditionalFormatting sqref="I40">
    <cfRule type="duplicateValues" dxfId="0" priority="1" stopIfTrue="1"/>
  </conditionalFormatting>
  <pageMargins left="0.51181102362204722" right="0.51181102362204722" top="0.6692913385826772" bottom="0.59055118110236227" header="0.31496062992125984" footer="0.31496062992125984"/>
  <pageSetup paperSize="8" scale="68" fitToHeight="0" orientation="landscape" r:id="rId1"/>
  <headerFooter>
    <oddHeader>&amp;L&amp;18N42 Czaar Peterstraat Amsterdam&amp;C&amp;P van &amp;N&amp;R&amp;18Versie 05 - d.d. 15-01-2016</oddHeader>
    <oddFooter>&amp;LCoen Hagedoorn Bouw B.V.&amp;Ri.o.v.  Woningstichting Eigen Haard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Arnoud Jansen</dc:creator>
  <cp:lastModifiedBy>j.van.weelden</cp:lastModifiedBy>
  <cp:lastPrinted>2016-01-21T16:12:06Z</cp:lastPrinted>
  <dcterms:created xsi:type="dcterms:W3CDTF">2015-04-20T13:04:53Z</dcterms:created>
  <dcterms:modified xsi:type="dcterms:W3CDTF">2016-01-22T08:02:10Z</dcterms:modified>
</cp:coreProperties>
</file>